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0" yWindow="0" windowWidth="28800" windowHeight="15500" tabRatio="638"/>
  </bookViews>
  <sheets>
    <sheet name="Goals" sheetId="3" r:id="rId1"/>
    <sheet name="Jan" sheetId="1" r:id="rId2"/>
    <sheet name="Feb" sheetId="4" r:id="rId3"/>
    <sheet name="March" sheetId="5" r:id="rId4"/>
    <sheet name="April" sheetId="6" r:id="rId5"/>
    <sheet name="May" sheetId="7" r:id="rId6"/>
    <sheet name="June" sheetId="8" r:id="rId7"/>
    <sheet name="July" sheetId="9" r:id="rId8"/>
    <sheet name="Aug" sheetId="10" r:id="rId9"/>
    <sheet name="Sept" sheetId="11" r:id="rId10"/>
    <sheet name="Oct" sheetId="12" r:id="rId11"/>
    <sheet name="Nov" sheetId="13" r:id="rId12"/>
    <sheet name="Dec" sheetId="14" r:id="rId13"/>
    <sheet name="YearSummary" sheetId="2" r:id="rId1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9" i="2" l="1"/>
  <c r="D19" i="2"/>
  <c r="B19" i="2"/>
  <c r="AA14" i="9"/>
  <c r="B23" i="8"/>
  <c r="D23" i="8"/>
  <c r="F23" i="8"/>
  <c r="H23" i="8"/>
  <c r="J23" i="8"/>
  <c r="L23" i="8"/>
  <c r="N23" i="8"/>
  <c r="P23" i="8"/>
  <c r="R23" i="8"/>
  <c r="T23" i="8"/>
  <c r="V23" i="8"/>
  <c r="X23" i="8"/>
  <c r="AB17" i="9"/>
  <c r="J3" i="2"/>
  <c r="B23" i="9"/>
  <c r="B28" i="9"/>
  <c r="B9" i="2"/>
  <c r="D23" i="9"/>
  <c r="D28" i="9"/>
  <c r="D9" i="2"/>
  <c r="F23" i="9"/>
  <c r="F28" i="9"/>
  <c r="F9" i="2"/>
  <c r="H23" i="9"/>
  <c r="H28" i="9"/>
  <c r="H9" i="2"/>
  <c r="J23" i="9"/>
  <c r="J28" i="9"/>
  <c r="J9" i="2"/>
  <c r="L23" i="9"/>
  <c r="L28" i="9"/>
  <c r="L9" i="2"/>
  <c r="N23" i="9"/>
  <c r="N28" i="9"/>
  <c r="N9" i="2"/>
  <c r="P23" i="9"/>
  <c r="P28" i="9"/>
  <c r="P9" i="2"/>
  <c r="R23" i="9"/>
  <c r="R28" i="9"/>
  <c r="R9" i="2"/>
  <c r="T23" i="9"/>
  <c r="T28" i="9"/>
  <c r="T9" i="2"/>
  <c r="V23" i="9"/>
  <c r="V28" i="9"/>
  <c r="V9" i="2"/>
  <c r="X9" i="2"/>
  <c r="Y9" i="2"/>
  <c r="B23" i="10"/>
  <c r="X23" i="10"/>
  <c r="Y14" i="2"/>
  <c r="B14" i="2"/>
  <c r="D14" i="2"/>
  <c r="F14" i="2"/>
  <c r="H14" i="2"/>
  <c r="J14" i="2"/>
  <c r="L14" i="2"/>
  <c r="N14" i="2"/>
  <c r="P14" i="2"/>
  <c r="R14" i="2"/>
  <c r="T14" i="2"/>
  <c r="V14" i="2"/>
  <c r="X14" i="2"/>
  <c r="B23" i="1"/>
  <c r="D23" i="1"/>
  <c r="F23" i="1"/>
  <c r="H23" i="1"/>
  <c r="J23" i="1"/>
  <c r="L23" i="1"/>
  <c r="N23" i="1"/>
  <c r="P23" i="1"/>
  <c r="R23" i="1"/>
  <c r="T23" i="1"/>
  <c r="V23" i="1"/>
  <c r="X23" i="1"/>
  <c r="AA14" i="1"/>
  <c r="AA23" i="1"/>
  <c r="AA14" i="4"/>
  <c r="B23" i="4"/>
  <c r="D23" i="4"/>
  <c r="F23" i="4"/>
  <c r="H23" i="4"/>
  <c r="J23" i="4"/>
  <c r="L23" i="4"/>
  <c r="N23" i="4"/>
  <c r="P23" i="4"/>
  <c r="R23" i="4"/>
  <c r="T23" i="4"/>
  <c r="V23" i="4"/>
  <c r="X23" i="4"/>
  <c r="AA23" i="4"/>
  <c r="AA28" i="4"/>
  <c r="AB17" i="4"/>
  <c r="X28" i="4"/>
  <c r="V28" i="4"/>
  <c r="T28" i="4"/>
  <c r="R28" i="4"/>
  <c r="P28" i="4"/>
  <c r="N28" i="4"/>
  <c r="L28" i="4"/>
  <c r="J28" i="4"/>
  <c r="H28" i="4"/>
  <c r="F28" i="4"/>
  <c r="D28" i="4"/>
  <c r="B28" i="4"/>
  <c r="AA14" i="5"/>
  <c r="B23" i="5"/>
  <c r="D23" i="5"/>
  <c r="F23" i="5"/>
  <c r="H23" i="5"/>
  <c r="J23" i="5"/>
  <c r="L23" i="5"/>
  <c r="N23" i="5"/>
  <c r="P23" i="5"/>
  <c r="R23" i="5"/>
  <c r="T23" i="5"/>
  <c r="V23" i="5"/>
  <c r="X23" i="5"/>
  <c r="AA23" i="5"/>
  <c r="AA28" i="5"/>
  <c r="X28" i="5"/>
  <c r="AB17" i="5"/>
  <c r="V28" i="5"/>
  <c r="T28" i="5"/>
  <c r="R28" i="5"/>
  <c r="P28" i="5"/>
  <c r="N28" i="5"/>
  <c r="L28" i="5"/>
  <c r="J28" i="5"/>
  <c r="H28" i="5"/>
  <c r="F28" i="5"/>
  <c r="D28" i="5"/>
  <c r="B28" i="5"/>
  <c r="AA14" i="6"/>
  <c r="B23" i="6"/>
  <c r="D23" i="6"/>
  <c r="F23" i="6"/>
  <c r="H23" i="6"/>
  <c r="J23" i="6"/>
  <c r="L23" i="6"/>
  <c r="N23" i="6"/>
  <c r="P23" i="6"/>
  <c r="R23" i="6"/>
  <c r="T23" i="6"/>
  <c r="V23" i="6"/>
  <c r="X23" i="6"/>
  <c r="AA23" i="6"/>
  <c r="AA28" i="6"/>
  <c r="AB17" i="6"/>
  <c r="X28" i="6"/>
  <c r="V28" i="6"/>
  <c r="T28" i="6"/>
  <c r="R28" i="6"/>
  <c r="P28" i="6"/>
  <c r="N28" i="6"/>
  <c r="L28" i="6"/>
  <c r="J28" i="6"/>
  <c r="H28" i="6"/>
  <c r="F28" i="6"/>
  <c r="D28" i="6"/>
  <c r="B28" i="6"/>
  <c r="AA14" i="7"/>
  <c r="B23" i="7"/>
  <c r="D23" i="7"/>
  <c r="F23" i="7"/>
  <c r="H23" i="7"/>
  <c r="J23" i="7"/>
  <c r="L23" i="7"/>
  <c r="N23" i="7"/>
  <c r="P23" i="7"/>
  <c r="R23" i="7"/>
  <c r="T23" i="7"/>
  <c r="V23" i="7"/>
  <c r="X23" i="7"/>
  <c r="AA23" i="7"/>
  <c r="AA28" i="7"/>
  <c r="X28" i="7"/>
  <c r="AB17" i="7"/>
  <c r="V28" i="7"/>
  <c r="T28" i="7"/>
  <c r="R28" i="7"/>
  <c r="P28" i="7"/>
  <c r="N28" i="7"/>
  <c r="L28" i="7"/>
  <c r="J28" i="7"/>
  <c r="H28" i="7"/>
  <c r="F28" i="7"/>
  <c r="D28" i="7"/>
  <c r="B28" i="7"/>
  <c r="AA14" i="8"/>
  <c r="AA23" i="8"/>
  <c r="AA28" i="8"/>
  <c r="AB17" i="8"/>
  <c r="X28" i="8"/>
  <c r="V28" i="8"/>
  <c r="T28" i="8"/>
  <c r="R28" i="8"/>
  <c r="P28" i="8"/>
  <c r="N28" i="8"/>
  <c r="L28" i="8"/>
  <c r="J28" i="8"/>
  <c r="H28" i="8"/>
  <c r="F28" i="8"/>
  <c r="D28" i="8"/>
  <c r="B28" i="8"/>
  <c r="X23" i="9"/>
  <c r="AA23" i="9"/>
  <c r="AA28" i="9"/>
  <c r="X28" i="9"/>
  <c r="AA14" i="10"/>
  <c r="D23" i="10"/>
  <c r="F23" i="10"/>
  <c r="H23" i="10"/>
  <c r="J23" i="10"/>
  <c r="L23" i="10"/>
  <c r="N23" i="10"/>
  <c r="P23" i="10"/>
  <c r="R23" i="10"/>
  <c r="T23" i="10"/>
  <c r="V23" i="10"/>
  <c r="AA23" i="10"/>
  <c r="AA28" i="10"/>
  <c r="AB17" i="10"/>
  <c r="X28" i="10"/>
  <c r="V28" i="10"/>
  <c r="T28" i="10"/>
  <c r="R28" i="10"/>
  <c r="P28" i="10"/>
  <c r="N28" i="10"/>
  <c r="L28" i="10"/>
  <c r="J28" i="10"/>
  <c r="H28" i="10"/>
  <c r="F28" i="10"/>
  <c r="D28" i="10"/>
  <c r="B28" i="10"/>
  <c r="AA14" i="11"/>
  <c r="B23" i="11"/>
  <c r="D23" i="11"/>
  <c r="F23" i="11"/>
  <c r="H23" i="11"/>
  <c r="J23" i="11"/>
  <c r="L23" i="11"/>
  <c r="N23" i="11"/>
  <c r="P23" i="11"/>
  <c r="R23" i="11"/>
  <c r="T23" i="11"/>
  <c r="V23" i="11"/>
  <c r="X23" i="11"/>
  <c r="AA23" i="11"/>
  <c r="AA28" i="11"/>
  <c r="X28" i="11"/>
  <c r="AB17" i="11"/>
  <c r="V28" i="11"/>
  <c r="T28" i="11"/>
  <c r="R28" i="11"/>
  <c r="P28" i="11"/>
  <c r="N28" i="11"/>
  <c r="L28" i="11"/>
  <c r="J28" i="11"/>
  <c r="H28" i="11"/>
  <c r="F28" i="11"/>
  <c r="D28" i="11"/>
  <c r="B28" i="11"/>
  <c r="AA14" i="12"/>
  <c r="B23" i="12"/>
  <c r="D23" i="12"/>
  <c r="F23" i="12"/>
  <c r="H23" i="12"/>
  <c r="J23" i="12"/>
  <c r="L23" i="12"/>
  <c r="N23" i="12"/>
  <c r="P23" i="12"/>
  <c r="R23" i="12"/>
  <c r="T23" i="12"/>
  <c r="V23" i="12"/>
  <c r="X23" i="12"/>
  <c r="AA23" i="12"/>
  <c r="AA28" i="12"/>
  <c r="AB17" i="12"/>
  <c r="X28" i="12"/>
  <c r="V28" i="12"/>
  <c r="T28" i="12"/>
  <c r="R28" i="12"/>
  <c r="P28" i="12"/>
  <c r="N28" i="12"/>
  <c r="L28" i="12"/>
  <c r="J28" i="12"/>
  <c r="H28" i="12"/>
  <c r="F28" i="12"/>
  <c r="D28" i="12"/>
  <c r="B28" i="12"/>
  <c r="B23" i="13"/>
  <c r="D23" i="13"/>
  <c r="F23" i="13"/>
  <c r="H23" i="13"/>
  <c r="J23" i="13"/>
  <c r="L23" i="13"/>
  <c r="N23" i="13"/>
  <c r="P23" i="13"/>
  <c r="R23" i="13"/>
  <c r="T23" i="13"/>
  <c r="V23" i="13"/>
  <c r="X23" i="13"/>
  <c r="AA14" i="13"/>
  <c r="AA23" i="13"/>
  <c r="AA28" i="13"/>
  <c r="AB17" i="13"/>
  <c r="X28" i="13"/>
  <c r="V28" i="13"/>
  <c r="T28" i="13"/>
  <c r="R28" i="13"/>
  <c r="P28" i="13"/>
  <c r="N28" i="13"/>
  <c r="L28" i="13"/>
  <c r="J28" i="13"/>
  <c r="H28" i="13"/>
  <c r="F28" i="13"/>
  <c r="D28" i="13"/>
  <c r="B28" i="13"/>
  <c r="AA14" i="14"/>
  <c r="B23" i="14"/>
  <c r="D23" i="14"/>
  <c r="F23" i="14"/>
  <c r="H23" i="14"/>
  <c r="J23" i="14"/>
  <c r="L23" i="14"/>
  <c r="N23" i="14"/>
  <c r="P23" i="14"/>
  <c r="R23" i="14"/>
  <c r="T23" i="14"/>
  <c r="V23" i="14"/>
  <c r="X23" i="14"/>
  <c r="AA23" i="14"/>
  <c r="AA28" i="14"/>
  <c r="AB17" i="14"/>
  <c r="X28" i="14"/>
  <c r="V28" i="14"/>
  <c r="T28" i="14"/>
  <c r="R28" i="14"/>
  <c r="P28" i="14"/>
  <c r="N28" i="14"/>
  <c r="L28" i="14"/>
  <c r="J28" i="14"/>
  <c r="H28" i="14"/>
  <c r="F28" i="14"/>
  <c r="D28" i="14"/>
  <c r="B28" i="14"/>
  <c r="I1" i="12"/>
  <c r="Q22" i="3"/>
  <c r="Q23" i="3"/>
  <c r="Q24" i="3"/>
  <c r="Q25" i="3"/>
  <c r="Q26" i="3"/>
  <c r="Q27" i="3"/>
  <c r="N22" i="3"/>
  <c r="N23" i="3"/>
  <c r="N24" i="3"/>
  <c r="N25" i="3"/>
  <c r="N26" i="3"/>
  <c r="N27" i="3"/>
  <c r="Q21" i="3"/>
  <c r="N19" i="3"/>
  <c r="Q19" i="3"/>
  <c r="N20" i="3"/>
  <c r="Q20" i="3"/>
  <c r="N21" i="3"/>
  <c r="N18" i="3"/>
  <c r="Q18" i="3"/>
  <c r="B1" i="14"/>
  <c r="B1" i="13"/>
  <c r="B1" i="12"/>
  <c r="B1" i="11"/>
  <c r="B1" i="10"/>
  <c r="B1" i="9"/>
  <c r="B1" i="8"/>
  <c r="B1" i="7"/>
  <c r="B1" i="6"/>
  <c r="B1" i="5"/>
  <c r="B1" i="4"/>
  <c r="B1" i="1"/>
  <c r="A1" i="2"/>
  <c r="D7" i="2"/>
  <c r="F7" i="2"/>
  <c r="H7" i="2"/>
  <c r="J7" i="2"/>
  <c r="L7" i="2"/>
  <c r="N7" i="2"/>
  <c r="P7" i="2"/>
  <c r="R7" i="2"/>
  <c r="T7" i="2"/>
  <c r="V7" i="2"/>
  <c r="B7" i="2"/>
  <c r="D6" i="2"/>
  <c r="F6" i="2"/>
  <c r="H6" i="2"/>
  <c r="J6" i="2"/>
  <c r="L6" i="2"/>
  <c r="N6" i="2"/>
  <c r="P6" i="2"/>
  <c r="R6" i="2"/>
  <c r="T6" i="2"/>
  <c r="V6" i="2"/>
  <c r="B6" i="2"/>
  <c r="C19" i="2"/>
  <c r="X7" i="2"/>
  <c r="V25" i="14"/>
  <c r="V27" i="14"/>
  <c r="V26" i="14"/>
  <c r="T25" i="14"/>
  <c r="T27" i="14"/>
  <c r="T26" i="14"/>
  <c r="R25" i="14"/>
  <c r="R27" i="14"/>
  <c r="R26" i="14"/>
  <c r="P25" i="14"/>
  <c r="P27" i="14"/>
  <c r="P26" i="14"/>
  <c r="N25" i="14"/>
  <c r="N27" i="14"/>
  <c r="N26" i="14"/>
  <c r="L25" i="14"/>
  <c r="L27" i="14"/>
  <c r="L26" i="14"/>
  <c r="J25" i="14"/>
  <c r="J27" i="14"/>
  <c r="J26" i="14"/>
  <c r="H25" i="14"/>
  <c r="H27" i="14"/>
  <c r="H26" i="14"/>
  <c r="F25" i="14"/>
  <c r="F27" i="14"/>
  <c r="F26" i="14"/>
  <c r="D25" i="14"/>
  <c r="D27" i="14"/>
  <c r="D26" i="14"/>
  <c r="B25" i="14"/>
  <c r="V3" i="14"/>
  <c r="V22" i="14"/>
  <c r="T3" i="14"/>
  <c r="T22" i="14"/>
  <c r="R3" i="14"/>
  <c r="R22" i="14"/>
  <c r="P3" i="14"/>
  <c r="P22" i="14"/>
  <c r="N3" i="14"/>
  <c r="N22" i="14"/>
  <c r="L3" i="14"/>
  <c r="L22" i="14"/>
  <c r="J3" i="14"/>
  <c r="J22" i="14"/>
  <c r="H3" i="14"/>
  <c r="H22" i="14"/>
  <c r="F3" i="14"/>
  <c r="F22" i="14"/>
  <c r="D3" i="14"/>
  <c r="D22" i="14"/>
  <c r="B3" i="14"/>
  <c r="B22" i="14"/>
  <c r="V25" i="13"/>
  <c r="V27" i="13"/>
  <c r="V26" i="13"/>
  <c r="T25" i="13"/>
  <c r="T27" i="13"/>
  <c r="T26" i="13"/>
  <c r="R25" i="13"/>
  <c r="R27" i="13"/>
  <c r="R26" i="13"/>
  <c r="P25" i="13"/>
  <c r="P27" i="13"/>
  <c r="P26" i="13"/>
  <c r="N25" i="13"/>
  <c r="N27" i="13"/>
  <c r="N26" i="13"/>
  <c r="L25" i="13"/>
  <c r="L27" i="13"/>
  <c r="L26" i="13"/>
  <c r="J25" i="13"/>
  <c r="J27" i="13"/>
  <c r="J26" i="13"/>
  <c r="H25" i="13"/>
  <c r="H27" i="13"/>
  <c r="H26" i="13"/>
  <c r="F25" i="13"/>
  <c r="F27" i="13"/>
  <c r="F26" i="13"/>
  <c r="D25" i="13"/>
  <c r="D27" i="13"/>
  <c r="D26" i="13"/>
  <c r="B25" i="13"/>
  <c r="V3" i="13"/>
  <c r="V22" i="13"/>
  <c r="T3" i="13"/>
  <c r="T22" i="13"/>
  <c r="R3" i="13"/>
  <c r="R22" i="13"/>
  <c r="P3" i="13"/>
  <c r="P22" i="13"/>
  <c r="N3" i="13"/>
  <c r="N22" i="13"/>
  <c r="L3" i="13"/>
  <c r="L22" i="13"/>
  <c r="J3" i="13"/>
  <c r="J22" i="13"/>
  <c r="H3" i="13"/>
  <c r="H22" i="13"/>
  <c r="F3" i="13"/>
  <c r="F22" i="13"/>
  <c r="D3" i="13"/>
  <c r="D22" i="13"/>
  <c r="B3" i="13"/>
  <c r="B22" i="13"/>
  <c r="V25" i="12"/>
  <c r="V27" i="12"/>
  <c r="V26" i="12"/>
  <c r="T25" i="12"/>
  <c r="T27" i="12"/>
  <c r="T26" i="12"/>
  <c r="R25" i="12"/>
  <c r="R27" i="12"/>
  <c r="R26" i="12"/>
  <c r="P25" i="12"/>
  <c r="P27" i="12"/>
  <c r="P26" i="12"/>
  <c r="N25" i="12"/>
  <c r="N27" i="12"/>
  <c r="N26" i="12"/>
  <c r="L25" i="12"/>
  <c r="L27" i="12"/>
  <c r="L26" i="12"/>
  <c r="J25" i="12"/>
  <c r="J27" i="12"/>
  <c r="J26" i="12"/>
  <c r="H25" i="12"/>
  <c r="H27" i="12"/>
  <c r="H26" i="12"/>
  <c r="F25" i="12"/>
  <c r="F27" i="12"/>
  <c r="F26" i="12"/>
  <c r="D25" i="12"/>
  <c r="D27" i="12"/>
  <c r="D26" i="12"/>
  <c r="B25" i="12"/>
  <c r="V3" i="12"/>
  <c r="V22" i="12"/>
  <c r="T3" i="12"/>
  <c r="T22" i="12"/>
  <c r="R3" i="12"/>
  <c r="R22" i="12"/>
  <c r="P3" i="12"/>
  <c r="P22" i="12"/>
  <c r="N3" i="12"/>
  <c r="N22" i="12"/>
  <c r="L3" i="12"/>
  <c r="L22" i="12"/>
  <c r="J3" i="12"/>
  <c r="J22" i="12"/>
  <c r="H3" i="12"/>
  <c r="H22" i="12"/>
  <c r="F3" i="12"/>
  <c r="F22" i="12"/>
  <c r="D3" i="12"/>
  <c r="D22" i="12"/>
  <c r="B3" i="12"/>
  <c r="B22" i="12"/>
  <c r="V25" i="11"/>
  <c r="V27" i="11"/>
  <c r="V26" i="11"/>
  <c r="T25" i="11"/>
  <c r="T27" i="11"/>
  <c r="T26" i="11"/>
  <c r="R25" i="11"/>
  <c r="R27" i="11"/>
  <c r="R26" i="11"/>
  <c r="P25" i="11"/>
  <c r="P27" i="11"/>
  <c r="P26" i="11"/>
  <c r="N25" i="11"/>
  <c r="N27" i="11"/>
  <c r="N26" i="11"/>
  <c r="L25" i="11"/>
  <c r="L27" i="11"/>
  <c r="L26" i="11"/>
  <c r="J25" i="11"/>
  <c r="J27" i="11"/>
  <c r="J26" i="11"/>
  <c r="H25" i="11"/>
  <c r="H27" i="11"/>
  <c r="H26" i="11"/>
  <c r="F25" i="11"/>
  <c r="F27" i="11"/>
  <c r="F26" i="11"/>
  <c r="D25" i="11"/>
  <c r="D27" i="11"/>
  <c r="D26" i="11"/>
  <c r="B25" i="11"/>
  <c r="V3" i="11"/>
  <c r="V22" i="11"/>
  <c r="T3" i="11"/>
  <c r="T22" i="11"/>
  <c r="R3" i="11"/>
  <c r="R22" i="11"/>
  <c r="P3" i="11"/>
  <c r="P22" i="11"/>
  <c r="N3" i="11"/>
  <c r="N22" i="11"/>
  <c r="L3" i="11"/>
  <c r="L22" i="11"/>
  <c r="J3" i="11"/>
  <c r="J22" i="11"/>
  <c r="H3" i="11"/>
  <c r="H22" i="11"/>
  <c r="F3" i="11"/>
  <c r="F22" i="11"/>
  <c r="D3" i="11"/>
  <c r="D22" i="11"/>
  <c r="B3" i="11"/>
  <c r="B22" i="11"/>
  <c r="V25" i="10"/>
  <c r="V27" i="10"/>
  <c r="V26" i="10"/>
  <c r="T25" i="10"/>
  <c r="T27" i="10"/>
  <c r="T26" i="10"/>
  <c r="R25" i="10"/>
  <c r="R27" i="10"/>
  <c r="R26" i="10"/>
  <c r="P25" i="10"/>
  <c r="P27" i="10"/>
  <c r="P26" i="10"/>
  <c r="N25" i="10"/>
  <c r="N27" i="10"/>
  <c r="N26" i="10"/>
  <c r="L25" i="10"/>
  <c r="J25" i="10"/>
  <c r="J27" i="10"/>
  <c r="J26" i="10"/>
  <c r="H25" i="10"/>
  <c r="H27" i="10"/>
  <c r="H26" i="10"/>
  <c r="F25" i="10"/>
  <c r="F27" i="10"/>
  <c r="F26" i="10"/>
  <c r="D25" i="10"/>
  <c r="D27" i="10"/>
  <c r="D26" i="10"/>
  <c r="B25" i="10"/>
  <c r="V3" i="10"/>
  <c r="V22" i="10"/>
  <c r="T3" i="10"/>
  <c r="T22" i="10"/>
  <c r="R3" i="10"/>
  <c r="R22" i="10"/>
  <c r="P3" i="10"/>
  <c r="P22" i="10"/>
  <c r="N3" i="10"/>
  <c r="N22" i="10"/>
  <c r="L3" i="10"/>
  <c r="L22" i="10"/>
  <c r="J3" i="10"/>
  <c r="J22" i="10"/>
  <c r="H3" i="10"/>
  <c r="H22" i="10"/>
  <c r="F3" i="10"/>
  <c r="F22" i="10"/>
  <c r="D3" i="10"/>
  <c r="D22" i="10"/>
  <c r="B3" i="10"/>
  <c r="B22" i="10"/>
  <c r="V25" i="9"/>
  <c r="V27" i="9"/>
  <c r="V26" i="9"/>
  <c r="T25" i="9"/>
  <c r="T27" i="9"/>
  <c r="T26" i="9"/>
  <c r="R25" i="9"/>
  <c r="R27" i="9"/>
  <c r="R26" i="9"/>
  <c r="P25" i="9"/>
  <c r="P27" i="9"/>
  <c r="P26" i="9"/>
  <c r="N25" i="9"/>
  <c r="N27" i="9"/>
  <c r="N26" i="9"/>
  <c r="L25" i="9"/>
  <c r="L27" i="9"/>
  <c r="L26" i="9"/>
  <c r="J25" i="9"/>
  <c r="H25" i="9"/>
  <c r="H27" i="9"/>
  <c r="H26" i="9"/>
  <c r="F25" i="9"/>
  <c r="F27" i="9"/>
  <c r="F26" i="9"/>
  <c r="D25" i="9"/>
  <c r="D27" i="9"/>
  <c r="D26" i="9"/>
  <c r="B25" i="9"/>
  <c r="V3" i="9"/>
  <c r="V22" i="9"/>
  <c r="T3" i="9"/>
  <c r="T22" i="9"/>
  <c r="R3" i="9"/>
  <c r="R22" i="9"/>
  <c r="P3" i="9"/>
  <c r="P22" i="9"/>
  <c r="N3" i="9"/>
  <c r="N22" i="9"/>
  <c r="L3" i="9"/>
  <c r="L22" i="9"/>
  <c r="J3" i="9"/>
  <c r="J22" i="9"/>
  <c r="H3" i="9"/>
  <c r="H22" i="9"/>
  <c r="F3" i="9"/>
  <c r="F22" i="9"/>
  <c r="D3" i="9"/>
  <c r="D22" i="9"/>
  <c r="B3" i="9"/>
  <c r="B22" i="9"/>
  <c r="V25" i="8"/>
  <c r="V27" i="8"/>
  <c r="V26" i="8"/>
  <c r="T25" i="8"/>
  <c r="T27" i="8"/>
  <c r="T26" i="8"/>
  <c r="R25" i="8"/>
  <c r="R27" i="8"/>
  <c r="R26" i="8"/>
  <c r="P25" i="8"/>
  <c r="P27" i="8"/>
  <c r="P26" i="8"/>
  <c r="N25" i="8"/>
  <c r="N27" i="8"/>
  <c r="N26" i="8"/>
  <c r="L25" i="8"/>
  <c r="L27" i="8"/>
  <c r="L26" i="8"/>
  <c r="J25" i="8"/>
  <c r="J27" i="8"/>
  <c r="J26" i="8"/>
  <c r="H25" i="8"/>
  <c r="F25" i="8"/>
  <c r="F27" i="8"/>
  <c r="F26" i="8"/>
  <c r="D25" i="8"/>
  <c r="D27" i="8"/>
  <c r="D26" i="8"/>
  <c r="B25" i="8"/>
  <c r="V3" i="8"/>
  <c r="V22" i="8"/>
  <c r="T3" i="8"/>
  <c r="T22" i="8"/>
  <c r="R3" i="8"/>
  <c r="R22" i="8"/>
  <c r="P3" i="8"/>
  <c r="P22" i="8"/>
  <c r="N3" i="8"/>
  <c r="N22" i="8"/>
  <c r="L3" i="8"/>
  <c r="L22" i="8"/>
  <c r="J3" i="8"/>
  <c r="J22" i="8"/>
  <c r="H3" i="8"/>
  <c r="H22" i="8"/>
  <c r="F3" i="8"/>
  <c r="F22" i="8"/>
  <c r="D3" i="8"/>
  <c r="D22" i="8"/>
  <c r="B3" i="8"/>
  <c r="B22" i="8"/>
  <c r="V25" i="7"/>
  <c r="T25" i="7"/>
  <c r="T27" i="7"/>
  <c r="T26" i="7"/>
  <c r="R25" i="7"/>
  <c r="R27" i="7"/>
  <c r="R26" i="7"/>
  <c r="P25" i="7"/>
  <c r="P27" i="7"/>
  <c r="P26" i="7"/>
  <c r="N25" i="7"/>
  <c r="N27" i="7"/>
  <c r="N26" i="7"/>
  <c r="L25" i="7"/>
  <c r="L27" i="7"/>
  <c r="L26" i="7"/>
  <c r="J25" i="7"/>
  <c r="J27" i="7"/>
  <c r="J26" i="7"/>
  <c r="H25" i="7"/>
  <c r="H27" i="7"/>
  <c r="H26" i="7"/>
  <c r="F25" i="7"/>
  <c r="D25" i="7"/>
  <c r="D27" i="7"/>
  <c r="D26" i="7"/>
  <c r="B25" i="7"/>
  <c r="V3" i="7"/>
  <c r="V22" i="7"/>
  <c r="T3" i="7"/>
  <c r="T22" i="7"/>
  <c r="R3" i="7"/>
  <c r="R22" i="7"/>
  <c r="P3" i="7"/>
  <c r="P22" i="7"/>
  <c r="N3" i="7"/>
  <c r="N22" i="7"/>
  <c r="L3" i="7"/>
  <c r="L22" i="7"/>
  <c r="J3" i="7"/>
  <c r="J22" i="7"/>
  <c r="H3" i="7"/>
  <c r="H22" i="7"/>
  <c r="F3" i="7"/>
  <c r="F22" i="7"/>
  <c r="D3" i="7"/>
  <c r="D22" i="7"/>
  <c r="B3" i="7"/>
  <c r="B22" i="7"/>
  <c r="V25" i="6"/>
  <c r="V27" i="6"/>
  <c r="V26" i="6"/>
  <c r="T25" i="6"/>
  <c r="T27" i="6"/>
  <c r="T26" i="6"/>
  <c r="R25" i="6"/>
  <c r="R27" i="6"/>
  <c r="R26" i="6"/>
  <c r="P25" i="6"/>
  <c r="P27" i="6"/>
  <c r="P26" i="6"/>
  <c r="N25" i="6"/>
  <c r="N27" i="6"/>
  <c r="N26" i="6"/>
  <c r="L25" i="6"/>
  <c r="L27" i="6"/>
  <c r="L26" i="6"/>
  <c r="J25" i="6"/>
  <c r="H25" i="6"/>
  <c r="F25" i="6"/>
  <c r="F27" i="6"/>
  <c r="F26" i="6"/>
  <c r="D25" i="6"/>
  <c r="D27" i="6"/>
  <c r="D26" i="6"/>
  <c r="B25" i="6"/>
  <c r="V3" i="6"/>
  <c r="V22" i="6"/>
  <c r="T3" i="6"/>
  <c r="T22" i="6"/>
  <c r="R3" i="6"/>
  <c r="R22" i="6"/>
  <c r="P3" i="6"/>
  <c r="P22" i="6"/>
  <c r="N3" i="6"/>
  <c r="N22" i="6"/>
  <c r="L3" i="6"/>
  <c r="L22" i="6"/>
  <c r="J3" i="6"/>
  <c r="J22" i="6"/>
  <c r="H3" i="6"/>
  <c r="H22" i="6"/>
  <c r="F3" i="6"/>
  <c r="F22" i="6"/>
  <c r="D3" i="6"/>
  <c r="D22" i="6"/>
  <c r="B3" i="6"/>
  <c r="B22" i="6"/>
  <c r="V25" i="5"/>
  <c r="T25" i="5"/>
  <c r="R25" i="5"/>
  <c r="R27" i="5"/>
  <c r="R26" i="5"/>
  <c r="P25" i="5"/>
  <c r="P27" i="5"/>
  <c r="P26" i="5"/>
  <c r="N25" i="5"/>
  <c r="L25" i="5"/>
  <c r="J25" i="5"/>
  <c r="J27" i="5"/>
  <c r="J26" i="5"/>
  <c r="H25" i="5"/>
  <c r="F25" i="5"/>
  <c r="D25" i="5"/>
  <c r="B25" i="5"/>
  <c r="V3" i="5"/>
  <c r="V22" i="5"/>
  <c r="T3" i="5"/>
  <c r="T22" i="5"/>
  <c r="R3" i="5"/>
  <c r="R22" i="5"/>
  <c r="P3" i="5"/>
  <c r="P22" i="5"/>
  <c r="N3" i="5"/>
  <c r="N22" i="5"/>
  <c r="L3" i="5"/>
  <c r="L22" i="5"/>
  <c r="J3" i="5"/>
  <c r="J22" i="5"/>
  <c r="H3" i="5"/>
  <c r="H22" i="5"/>
  <c r="F3" i="5"/>
  <c r="F22" i="5"/>
  <c r="D3" i="5"/>
  <c r="D22" i="5"/>
  <c r="B3" i="5"/>
  <c r="B22" i="5"/>
  <c r="V25" i="4"/>
  <c r="V27" i="4"/>
  <c r="V26" i="4"/>
  <c r="T25" i="4"/>
  <c r="R25" i="4"/>
  <c r="R27" i="4"/>
  <c r="R26" i="4"/>
  <c r="P25" i="4"/>
  <c r="P27" i="4"/>
  <c r="P26" i="4"/>
  <c r="N25" i="4"/>
  <c r="N27" i="4"/>
  <c r="N26" i="4"/>
  <c r="L25" i="4"/>
  <c r="L27" i="4"/>
  <c r="L26" i="4"/>
  <c r="J25" i="4"/>
  <c r="J27" i="4"/>
  <c r="J26" i="4"/>
  <c r="H25" i="4"/>
  <c r="H27" i="4"/>
  <c r="H26" i="4"/>
  <c r="F25" i="4"/>
  <c r="F27" i="4"/>
  <c r="F26" i="4"/>
  <c r="D25" i="4"/>
  <c r="D27" i="4"/>
  <c r="D26" i="4"/>
  <c r="B25" i="4"/>
  <c r="V3" i="4"/>
  <c r="V22" i="4"/>
  <c r="T3" i="4"/>
  <c r="T22" i="4"/>
  <c r="R3" i="4"/>
  <c r="R22" i="4"/>
  <c r="P3" i="4"/>
  <c r="P22" i="4"/>
  <c r="N3" i="4"/>
  <c r="N22" i="4"/>
  <c r="L3" i="4"/>
  <c r="L22" i="4"/>
  <c r="J3" i="4"/>
  <c r="J22" i="4"/>
  <c r="H3" i="4"/>
  <c r="H22" i="4"/>
  <c r="F3" i="4"/>
  <c r="F22" i="4"/>
  <c r="D3" i="4"/>
  <c r="D22" i="4"/>
  <c r="B3" i="4"/>
  <c r="B22" i="4"/>
  <c r="T27" i="4"/>
  <c r="T26" i="4"/>
  <c r="L27" i="5"/>
  <c r="L26" i="5"/>
  <c r="D27" i="5"/>
  <c r="D26" i="5"/>
  <c r="F24" i="5"/>
  <c r="N27" i="5"/>
  <c r="N26" i="5"/>
  <c r="F27" i="7"/>
  <c r="F26" i="7"/>
  <c r="B27" i="14"/>
  <c r="B26" i="14"/>
  <c r="B27" i="10"/>
  <c r="B26" i="10"/>
  <c r="D24" i="7"/>
  <c r="T24" i="7"/>
  <c r="B27" i="6"/>
  <c r="B26" i="6"/>
  <c r="B27" i="4"/>
  <c r="B26" i="4"/>
  <c r="J27" i="6"/>
  <c r="J26" i="6"/>
  <c r="J27" i="9"/>
  <c r="J26" i="9"/>
  <c r="X25" i="13"/>
  <c r="H27" i="8"/>
  <c r="H26" i="8"/>
  <c r="L27" i="10"/>
  <c r="L26" i="10"/>
  <c r="T27" i="5"/>
  <c r="T26" i="5"/>
  <c r="V27" i="5"/>
  <c r="V26" i="5"/>
  <c r="X25" i="5"/>
  <c r="V27" i="7"/>
  <c r="V26" i="7"/>
  <c r="X25" i="12"/>
  <c r="X25" i="11"/>
  <c r="X27" i="11"/>
  <c r="X26" i="11"/>
  <c r="X25" i="7"/>
  <c r="X27" i="7"/>
  <c r="X26" i="7"/>
  <c r="X25" i="8"/>
  <c r="X25" i="9"/>
  <c r="P24" i="11"/>
  <c r="J24" i="11"/>
  <c r="N24" i="11"/>
  <c r="H24" i="11"/>
  <c r="X24" i="11"/>
  <c r="V24" i="11"/>
  <c r="F24" i="11"/>
  <c r="R24" i="11"/>
  <c r="D24" i="11"/>
  <c r="T24" i="11"/>
  <c r="L24" i="11"/>
  <c r="B24" i="11"/>
  <c r="B27" i="13"/>
  <c r="B26" i="13"/>
  <c r="X25" i="14"/>
  <c r="X27" i="14"/>
  <c r="X26" i="14"/>
  <c r="R24" i="12"/>
  <c r="B27" i="12"/>
  <c r="B26" i="12"/>
  <c r="T24" i="13"/>
  <c r="B27" i="11"/>
  <c r="B26" i="11"/>
  <c r="P24" i="7"/>
  <c r="R24" i="10"/>
  <c r="X24" i="7"/>
  <c r="V24" i="7"/>
  <c r="N24" i="7"/>
  <c r="L24" i="7"/>
  <c r="J24" i="7"/>
  <c r="H24" i="7"/>
  <c r="F24" i="7"/>
  <c r="R24" i="7"/>
  <c r="X25" i="10"/>
  <c r="B24" i="7"/>
  <c r="B27" i="9"/>
  <c r="B26" i="9"/>
  <c r="B27" i="7"/>
  <c r="B26" i="7"/>
  <c r="B24" i="6"/>
  <c r="F27" i="5"/>
  <c r="F26" i="5"/>
  <c r="H27" i="6"/>
  <c r="H26" i="6"/>
  <c r="H27" i="5"/>
  <c r="H26" i="5"/>
  <c r="H24" i="6"/>
  <c r="B27" i="5"/>
  <c r="B26" i="5"/>
  <c r="X25" i="6"/>
  <c r="X27" i="6"/>
  <c r="X26" i="6"/>
  <c r="X25" i="4"/>
  <c r="H24" i="4"/>
  <c r="N24" i="12"/>
  <c r="D24" i="12"/>
  <c r="T24" i="12"/>
  <c r="P24" i="12"/>
  <c r="V24" i="14"/>
  <c r="P24" i="5"/>
  <c r="J24" i="5"/>
  <c r="L24" i="5"/>
  <c r="V24" i="5"/>
  <c r="D24" i="5"/>
  <c r="N24" i="5"/>
  <c r="H24" i="5"/>
  <c r="T24" i="5"/>
  <c r="B24" i="5"/>
  <c r="R24" i="5"/>
  <c r="X24" i="5"/>
  <c r="X27" i="5"/>
  <c r="X26" i="5"/>
  <c r="F24" i="14"/>
  <c r="D24" i="13"/>
  <c r="B24" i="13"/>
  <c r="V24" i="13"/>
  <c r="F24" i="13"/>
  <c r="P24" i="13"/>
  <c r="F24" i="12"/>
  <c r="B24" i="12"/>
  <c r="J24" i="6"/>
  <c r="V24" i="6"/>
  <c r="F24" i="6"/>
  <c r="P24" i="6"/>
  <c r="R24" i="6"/>
  <c r="X27" i="4"/>
  <c r="X26" i="4"/>
  <c r="V24" i="4"/>
  <c r="F24" i="4"/>
  <c r="R24" i="4"/>
  <c r="B24" i="4"/>
  <c r="H24" i="14"/>
  <c r="D24" i="14"/>
  <c r="N24" i="13"/>
  <c r="L24" i="13"/>
  <c r="J24" i="13"/>
  <c r="X24" i="13"/>
  <c r="H24" i="13"/>
  <c r="R24" i="13"/>
  <c r="J24" i="14"/>
  <c r="L24" i="12"/>
  <c r="H24" i="12"/>
  <c r="J24" i="12"/>
  <c r="X24" i="12"/>
  <c r="R24" i="14"/>
  <c r="X27" i="12"/>
  <c r="X26" i="12"/>
  <c r="X27" i="13"/>
  <c r="X26" i="13"/>
  <c r="N24" i="14"/>
  <c r="P24" i="14"/>
  <c r="X24" i="14"/>
  <c r="L24" i="14"/>
  <c r="T24" i="14"/>
  <c r="V24" i="12"/>
  <c r="B24" i="14"/>
  <c r="J24" i="9"/>
  <c r="N24" i="9"/>
  <c r="L24" i="9"/>
  <c r="X24" i="9"/>
  <c r="X27" i="9"/>
  <c r="X26" i="9"/>
  <c r="D24" i="10"/>
  <c r="V24" i="10"/>
  <c r="H24" i="9"/>
  <c r="F24" i="10"/>
  <c r="X27" i="10"/>
  <c r="X26" i="10"/>
  <c r="R24" i="9"/>
  <c r="P24" i="10"/>
  <c r="N24" i="10"/>
  <c r="X24" i="10"/>
  <c r="L24" i="10"/>
  <c r="F24" i="9"/>
  <c r="B24" i="10"/>
  <c r="P24" i="9"/>
  <c r="V24" i="9"/>
  <c r="J24" i="10"/>
  <c r="H24" i="10"/>
  <c r="T24" i="9"/>
  <c r="T24" i="10"/>
  <c r="D24" i="9"/>
  <c r="B24" i="9"/>
  <c r="T24" i="6"/>
  <c r="L24" i="6"/>
  <c r="N24" i="6"/>
  <c r="X24" i="6"/>
  <c r="D24" i="6"/>
  <c r="T24" i="4"/>
  <c r="D24" i="4"/>
  <c r="P24" i="4"/>
  <c r="X24" i="4"/>
  <c r="N24" i="4"/>
  <c r="L24" i="4"/>
  <c r="J24" i="4"/>
  <c r="D25" i="1"/>
  <c r="F25" i="1"/>
  <c r="H25" i="1"/>
  <c r="J25" i="1"/>
  <c r="L25" i="1"/>
  <c r="N25" i="1"/>
  <c r="P25" i="1"/>
  <c r="R25" i="1"/>
  <c r="T25" i="1"/>
  <c r="V25" i="1"/>
  <c r="B25" i="1"/>
  <c r="T3" i="1"/>
  <c r="T22" i="1"/>
  <c r="V3" i="1"/>
  <c r="V22" i="1"/>
  <c r="D3" i="1"/>
  <c r="D22" i="1"/>
  <c r="F3" i="1"/>
  <c r="F22" i="1"/>
  <c r="H3" i="1"/>
  <c r="H22" i="1"/>
  <c r="J3" i="1"/>
  <c r="J22" i="1"/>
  <c r="L3" i="1"/>
  <c r="L22" i="1"/>
  <c r="N3" i="1"/>
  <c r="N22" i="1"/>
  <c r="P3" i="1"/>
  <c r="P22" i="1"/>
  <c r="R3" i="1"/>
  <c r="R22" i="1"/>
  <c r="B3" i="1"/>
  <c r="B22" i="1"/>
  <c r="J6" i="3"/>
  <c r="X11" i="3"/>
  <c r="V28" i="1"/>
  <c r="T28" i="1"/>
  <c r="X12" i="3"/>
  <c r="C3" i="2"/>
  <c r="Y7" i="2"/>
  <c r="P12" i="3"/>
  <c r="V12" i="3"/>
  <c r="F12" i="3"/>
  <c r="T12" i="3"/>
  <c r="R12" i="3"/>
  <c r="N12" i="3"/>
  <c r="H12" i="3"/>
  <c r="B12" i="3"/>
  <c r="L12" i="3"/>
  <c r="J12" i="3"/>
  <c r="D12" i="3"/>
  <c r="Y11" i="3"/>
  <c r="AA25" i="9"/>
  <c r="AA27" i="9"/>
  <c r="AA26" i="9"/>
  <c r="X25" i="1"/>
  <c r="V27" i="1"/>
  <c r="V26" i="1"/>
  <c r="T27" i="1"/>
  <c r="T26" i="1"/>
  <c r="V12" i="2"/>
  <c r="V11" i="2"/>
  <c r="T12" i="2"/>
  <c r="T11" i="2"/>
  <c r="R28" i="1"/>
  <c r="P27" i="1"/>
  <c r="P26" i="1"/>
  <c r="P28" i="1"/>
  <c r="N28" i="1"/>
  <c r="L27" i="1"/>
  <c r="L26" i="1"/>
  <c r="L28" i="1"/>
  <c r="J28" i="1"/>
  <c r="H28" i="1"/>
  <c r="T24" i="1"/>
  <c r="F28" i="1"/>
  <c r="D27" i="1"/>
  <c r="D26" i="1"/>
  <c r="D28" i="1"/>
  <c r="AA25" i="6"/>
  <c r="AA27" i="6"/>
  <c r="AA26" i="6"/>
  <c r="R32" i="3"/>
  <c r="AA25" i="12"/>
  <c r="AA27" i="12"/>
  <c r="AA26" i="12"/>
  <c r="AA25" i="11"/>
  <c r="AA27" i="11"/>
  <c r="AA26" i="11"/>
  <c r="AA25" i="10"/>
  <c r="AA27" i="10"/>
  <c r="AA26" i="10"/>
  <c r="Y12" i="3"/>
  <c r="AA25" i="5"/>
  <c r="AA27" i="5"/>
  <c r="AA26" i="5"/>
  <c r="AB17" i="1"/>
  <c r="B28" i="1"/>
  <c r="AA25" i="1"/>
  <c r="AA25" i="13"/>
  <c r="AA27" i="13"/>
  <c r="AA26" i="13"/>
  <c r="AA25" i="7"/>
  <c r="AA27" i="7"/>
  <c r="AA26" i="7"/>
  <c r="AA25" i="8"/>
  <c r="AA25" i="14"/>
  <c r="AA27" i="14"/>
  <c r="AA26" i="14"/>
  <c r="AA25" i="4"/>
  <c r="AA27" i="4"/>
  <c r="AA26" i="4"/>
  <c r="J27" i="1"/>
  <c r="J26" i="1"/>
  <c r="N27" i="1"/>
  <c r="N26" i="1"/>
  <c r="B27" i="1"/>
  <c r="B26" i="1"/>
  <c r="R27" i="1"/>
  <c r="R26" i="1"/>
  <c r="F27" i="1"/>
  <c r="F26" i="1"/>
  <c r="H27" i="1"/>
  <c r="H26" i="1"/>
  <c r="R12" i="2"/>
  <c r="R11" i="2"/>
  <c r="P12" i="2"/>
  <c r="P11" i="2"/>
  <c r="N12" i="2"/>
  <c r="N11" i="2"/>
  <c r="B24" i="1"/>
  <c r="L12" i="2"/>
  <c r="L11" i="2"/>
  <c r="R24" i="1"/>
  <c r="J12" i="2"/>
  <c r="J11" i="2"/>
  <c r="N24" i="1"/>
  <c r="X28" i="1"/>
  <c r="V24" i="1"/>
  <c r="H12" i="2"/>
  <c r="H11" i="2"/>
  <c r="F12" i="2"/>
  <c r="F11" i="2"/>
  <c r="D12" i="2"/>
  <c r="D11" i="2"/>
  <c r="X27" i="1"/>
  <c r="X26" i="1"/>
  <c r="L24" i="1"/>
  <c r="X24" i="1"/>
  <c r="P24" i="1"/>
  <c r="H24" i="1"/>
  <c r="J24" i="1"/>
  <c r="D24" i="1"/>
  <c r="F24" i="1"/>
  <c r="AA28" i="1"/>
  <c r="AA27" i="1"/>
  <c r="AA26" i="1"/>
  <c r="R30" i="3"/>
  <c r="R31" i="3"/>
  <c r="R33" i="3"/>
  <c r="Y12" i="2"/>
  <c r="Y11" i="2"/>
  <c r="X12" i="2"/>
  <c r="X11" i="2"/>
  <c r="B12" i="2"/>
  <c r="B11" i="2"/>
  <c r="AA27" i="8"/>
  <c r="AA26" i="8"/>
  <c r="J24" i="8"/>
  <c r="X24" i="8"/>
  <c r="L24" i="8"/>
  <c r="N24" i="8"/>
  <c r="P24" i="8"/>
  <c r="H24" i="8"/>
  <c r="X27" i="8"/>
  <c r="X26" i="8"/>
  <c r="T24" i="8"/>
  <c r="V24" i="8"/>
  <c r="B27" i="8"/>
  <c r="B26" i="8"/>
  <c r="D24" i="8"/>
  <c r="B24" i="8"/>
  <c r="F24" i="8"/>
  <c r="R24" i="8"/>
</calcChain>
</file>

<file path=xl/comments1.xml><?xml version="1.0" encoding="utf-8"?>
<comments xmlns="http://schemas.openxmlformats.org/spreadsheetml/2006/main">
  <authors>
    <author>mhawkins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mhawkins:</t>
        </r>
        <r>
          <rPr>
            <sz val="9"/>
            <color indexed="81"/>
            <rFont val="Tahoma"/>
            <family val="2"/>
          </rPr>
          <t xml:space="preserve">
create your own categories if you don't like mine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mhawkins:</t>
        </r>
        <r>
          <rPr>
            <sz val="9"/>
            <color indexed="81"/>
            <rFont val="Tahoma"/>
            <family val="2"/>
          </rPr>
          <t xml:space="preserve">
set your goals for the year!
</t>
        </r>
      </text>
    </comment>
  </commentList>
</comments>
</file>

<file path=xl/sharedStrings.xml><?xml version="1.0" encoding="utf-8"?>
<sst xmlns="http://schemas.openxmlformats.org/spreadsheetml/2006/main" count="454" uniqueCount="72">
  <si>
    <t>Transportation</t>
  </si>
  <si>
    <t>Entertainment</t>
  </si>
  <si>
    <t>Groceries</t>
  </si>
  <si>
    <t>Shopping</t>
  </si>
  <si>
    <t>Income</t>
  </si>
  <si>
    <t>Item</t>
  </si>
  <si>
    <t>Cost</t>
  </si>
  <si>
    <t>Average</t>
  </si>
  <si>
    <t>Total</t>
  </si>
  <si>
    <t>Saved</t>
  </si>
  <si>
    <t>% of Expenses</t>
  </si>
  <si>
    <t>Goal</t>
  </si>
  <si>
    <t>Difference</t>
  </si>
  <si>
    <t>Eating Out</t>
  </si>
  <si>
    <t>Month</t>
  </si>
  <si>
    <t>Day</t>
  </si>
  <si>
    <t>Year</t>
  </si>
  <si>
    <t>Utilities</t>
  </si>
  <si>
    <t>Rent/Mortgage</t>
  </si>
  <si>
    <t>Kids</t>
  </si>
  <si>
    <t>Travel</t>
  </si>
  <si>
    <t>Misc.</t>
  </si>
  <si>
    <t>Savings</t>
  </si>
  <si>
    <t>weekly</t>
  </si>
  <si>
    <t>bi-weekly</t>
  </si>
  <si>
    <t>monthly</t>
  </si>
  <si>
    <t>half-monthly</t>
  </si>
  <si>
    <t>hourly</t>
  </si>
  <si>
    <t>Monthly Income</t>
  </si>
  <si>
    <t>January</t>
  </si>
  <si>
    <t>Goal Met?</t>
  </si>
  <si>
    <t>Other</t>
  </si>
  <si>
    <t>Short Term Savings Goals:</t>
  </si>
  <si>
    <t>Long Term Savings Goals:</t>
  </si>
  <si>
    <t>Notes:</t>
  </si>
  <si>
    <t>Average YTD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</si>
  <si>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</si>
  <si>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</si>
  <si>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</si>
  <si>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</si>
  <si>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</si>
  <si>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</si>
  <si>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</si>
  <si>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</si>
  <si>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</si>
  <si>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</si>
  <si>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</si>
  <si>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YTD</t>
  </si>
  <si>
    <t>Monthly Average YTD</t>
  </si>
  <si>
    <t>Year of Expenses</t>
  </si>
  <si>
    <t>Expected Monthly Income</t>
  </si>
  <si>
    <t>Actual Monthly Income</t>
  </si>
  <si>
    <t>Net Paycheck</t>
  </si>
  <si>
    <t>Monthly Goal</t>
  </si>
  <si>
    <t>Percent of Income</t>
  </si>
  <si>
    <t>Monthly Savings Goal</t>
  </si>
  <si>
    <t>What You're Saving For</t>
  </si>
  <si>
    <t>Already Banked</t>
  </si>
  <si>
    <t>Start Date</t>
  </si>
  <si>
    <t>End Date</t>
  </si>
  <si>
    <t>Months to End Date</t>
  </si>
  <si>
    <t>Monthly Needed to Save</t>
  </si>
  <si>
    <t>Actual Monthly Savings YTD</t>
  </si>
  <si>
    <t>Total Monthly Savings Needed</t>
  </si>
  <si>
    <t>Savings Goals</t>
  </si>
  <si>
    <t>Big Trip</t>
  </si>
  <si>
    <t>Ski Trip</t>
  </si>
  <si>
    <t>Camping</t>
  </si>
  <si>
    <t>Yellow Cells = User Inputs</t>
  </si>
  <si>
    <t>Today's Date</t>
  </si>
  <si>
    <t>** Start by filling in your goals for the year and then start tracking your expenses by month in the following tabs</t>
  </si>
  <si>
    <t>** Year-To-Date summares do not include the current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</si>
</sst>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%"/>
    <numFmt numFmtId="166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1" applyFont="1" applyBorder="1"/>
    <xf numFmtId="2" fontId="0" fillId="0" borderId="1" xfId="0" applyNumberFormat="1" applyFill="1" applyBorder="1"/>
    <xf numFmtId="164" fontId="0" fillId="0" borderId="1" xfId="1" applyFont="1" applyFill="1" applyBorder="1"/>
    <xf numFmtId="2" fontId="0" fillId="0" borderId="0" xfId="0" applyNumberFormat="1"/>
    <xf numFmtId="164" fontId="2" fillId="0" borderId="1" xfId="1" applyFont="1" applyBorder="1"/>
    <xf numFmtId="2" fontId="0" fillId="0" borderId="1" xfId="0" applyNumberFormat="1" applyBorder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1" applyFont="1" applyBorder="1" applyAlignment="1">
      <alignment horizontal="center"/>
    </xf>
    <xf numFmtId="164" fontId="0" fillId="0" borderId="0" xfId="1" applyFont="1"/>
    <xf numFmtId="165" fontId="0" fillId="0" borderId="1" xfId="2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2" fontId="0" fillId="0" borderId="0" xfId="0" applyNumberFormat="1" applyBorder="1"/>
    <xf numFmtId="164" fontId="0" fillId="0" borderId="1" xfId="1" applyFont="1" applyBorder="1" applyAlignment="1">
      <alignment horizontal="right"/>
    </xf>
    <xf numFmtId="0" fontId="0" fillId="0" borderId="0" xfId="0" applyBorder="1" applyAlignment="1"/>
    <xf numFmtId="164" fontId="0" fillId="0" borderId="0" xfId="1" applyFont="1" applyBorder="1" applyAlignment="1"/>
    <xf numFmtId="164" fontId="0" fillId="0" borderId="0" xfId="0" applyNumberFormat="1"/>
    <xf numFmtId="2" fontId="0" fillId="0" borderId="0" xfId="0" applyNumberFormat="1" applyAlignment="1">
      <alignment wrapText="1"/>
    </xf>
    <xf numFmtId="164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2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1" xfId="1" applyFont="1" applyBorder="1" applyAlignment="1"/>
    <xf numFmtId="0" fontId="2" fillId="0" borderId="0" xfId="0" applyFont="1" applyAlignment="1"/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2" xfId="2" applyFont="1" applyBorder="1" applyAlignment="1"/>
    <xf numFmtId="9" fontId="0" fillId="0" borderId="1" xfId="2" applyFont="1" applyBorder="1" applyAlignment="1"/>
    <xf numFmtId="9" fontId="0" fillId="0" borderId="4" xfId="2" applyFont="1" applyBorder="1" applyAlignment="1"/>
    <xf numFmtId="14" fontId="0" fillId="0" borderId="0" xfId="0" applyNumberFormat="1"/>
    <xf numFmtId="0" fontId="0" fillId="0" borderId="0" xfId="0" applyNumberFormat="1"/>
    <xf numFmtId="0" fontId="0" fillId="0" borderId="0" xfId="0" quotePrefix="1"/>
    <xf numFmtId="0" fontId="7" fillId="2" borderId="1" xfId="3" applyFont="1" applyFill="1" applyBorder="1" applyAlignment="1">
      <alignment horizontal="center"/>
    </xf>
    <xf numFmtId="164" fontId="6" fillId="2" borderId="1" xfId="3" applyNumberFormat="1" applyFont="1" applyFill="1" applyBorder="1" applyAlignment="1">
      <alignment horizontal="center"/>
    </xf>
    <xf numFmtId="164" fontId="0" fillId="0" borderId="10" xfId="1" applyFont="1" applyBorder="1" applyAlignment="1">
      <alignment horizontal="center"/>
    </xf>
    <xf numFmtId="164" fontId="6" fillId="0" borderId="10" xfId="3" applyNumberFormat="1" applyFont="1" applyFill="1" applyBorder="1" applyAlignment="1">
      <alignment horizontal="center"/>
    </xf>
    <xf numFmtId="164" fontId="0" fillId="0" borderId="10" xfId="1" applyFont="1" applyBorder="1" applyAlignment="1">
      <alignment horizontal="right"/>
    </xf>
    <xf numFmtId="164" fontId="0" fillId="0" borderId="12" xfId="1" applyFont="1" applyBorder="1" applyAlignment="1">
      <alignment horizontal="center"/>
    </xf>
    <xf numFmtId="164" fontId="6" fillId="0" borderId="12" xfId="3" applyNumberFormat="1" applyFont="1" applyFill="1" applyBorder="1" applyAlignment="1">
      <alignment horizontal="center"/>
    </xf>
    <xf numFmtId="164" fontId="0" fillId="0" borderId="12" xfId="1" applyFont="1" applyBorder="1" applyAlignment="1">
      <alignment horizontal="right"/>
    </xf>
    <xf numFmtId="0" fontId="7" fillId="2" borderId="21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164" fontId="0" fillId="0" borderId="0" xfId="0" applyNumberFormat="1" applyAlignment="1"/>
    <xf numFmtId="44" fontId="0" fillId="0" borderId="0" xfId="0" applyNumberFormat="1"/>
    <xf numFmtId="0" fontId="10" fillId="0" borderId="0" xfId="0" applyFont="1" applyAlignment="1">
      <alignment vertical="center"/>
    </xf>
    <xf numFmtId="166" fontId="11" fillId="0" borderId="0" xfId="0" applyNumberFormat="1" applyFont="1"/>
    <xf numFmtId="0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0" xfId="3" applyNumberFormat="1" applyAlignment="1">
      <alignment horizontal="center"/>
    </xf>
    <xf numFmtId="0" fontId="2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7" fillId="2" borderId="19" xfId="3" applyFont="1" applyFill="1" applyBorder="1" applyAlignment="1">
      <alignment horizontal="center"/>
    </xf>
    <xf numFmtId="14" fontId="0" fillId="4" borderId="16" xfId="0" applyNumberFormat="1" applyFill="1" applyBorder="1" applyAlignment="1">
      <alignment horizontal="center"/>
    </xf>
    <xf numFmtId="164" fontId="0" fillId="4" borderId="16" xfId="1" applyFont="1" applyFill="1" applyBorder="1" applyAlignment="1">
      <alignment horizontal="center"/>
    </xf>
    <xf numFmtId="164" fontId="0" fillId="4" borderId="1" xfId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7" fillId="2" borderId="18" xfId="3" applyFont="1" applyFill="1" applyBorder="1" applyAlignment="1">
      <alignment horizontal="center"/>
    </xf>
    <xf numFmtId="0" fontId="7" fillId="2" borderId="20" xfId="3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4" borderId="2" xfId="1" applyFont="1" applyFill="1" applyBorder="1" applyAlignment="1">
      <alignment horizontal="center"/>
    </xf>
    <xf numFmtId="164" fontId="0" fillId="4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6" fillId="2" borderId="1" xfId="3" applyNumberFormat="1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7" xfId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0" fillId="0" borderId="6" xfId="1" applyFont="1" applyFill="1" applyBorder="1" applyAlignment="1">
      <alignment horizontal="center"/>
    </xf>
    <xf numFmtId="164" fontId="0" fillId="0" borderId="10" xfId="1" applyFont="1" applyBorder="1" applyAlignment="1">
      <alignment horizontal="center"/>
    </xf>
    <xf numFmtId="164" fontId="0" fillId="0" borderId="22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0" fontId="0" fillId="0" borderId="7" xfId="0" applyBorder="1" applyAlignment="1">
      <alignment horizontal="right"/>
    </xf>
    <xf numFmtId="164" fontId="0" fillId="0" borderId="2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0" fontId="0" fillId="0" borderId="6" xfId="0" applyBorder="1" applyAlignment="1">
      <alignment horizontal="right"/>
    </xf>
    <xf numFmtId="164" fontId="0" fillId="0" borderId="7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24" xfId="1" applyFont="1" applyBorder="1" applyAlignment="1">
      <alignment horizontal="center"/>
    </xf>
    <xf numFmtId="164" fontId="0" fillId="0" borderId="23" xfId="1" applyFont="1" applyBorder="1" applyAlignment="1">
      <alignment horizontal="center"/>
    </xf>
    <xf numFmtId="0" fontId="0" fillId="0" borderId="0" xfId="0" applyAlignment="1">
      <alignment vertical="center"/>
    </xf>
  </cellXfs>
  <cellStyles count="94">
    <cellStyle name="Currency" xfId="1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Good" xfId="3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Normal" xfId="0" builtinId="0"/>
    <cellStyle name="Percent" xfId="2" builtinId="5"/>
  </cellStyles>
  <dxfs count="25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</a:t>
            </a:r>
            <a:r>
              <a:rPr lang="en-US" baseline="0"/>
              <a:t> Way You Spend Your Money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YearSummary!$B$6:$W$6</c:f>
              <c:strCache>
                <c:ptCount val="1"/>
                <c:pt idx="0">
                  <c:v>Rent/Mortgage Eating Out Utilities Transportation Entertainment Groceries Kids Shopping Travel Misc. Other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YearSummary!$B$6:$W$6</c:f>
              <c:strCache>
                <c:ptCount val="21"/>
                <c:pt idx="0">
                  <c:v>Rent/Mortgage</c:v>
                </c:pt>
                <c:pt idx="2">
                  <c:v>Eating Out</c:v>
                </c:pt>
                <c:pt idx="4">
                  <c:v>Utilities</c:v>
                </c:pt>
                <c:pt idx="6">
                  <c:v>Transportation</c:v>
                </c:pt>
                <c:pt idx="8">
                  <c:v>Entertainment</c:v>
                </c:pt>
                <c:pt idx="10">
                  <c:v>Groceries</c:v>
                </c:pt>
                <c:pt idx="12">
                  <c:v>Kids</c:v>
                </c:pt>
                <c:pt idx="14">
                  <c:v>Shopping</c:v>
                </c:pt>
                <c:pt idx="16">
                  <c:v>Travel</c:v>
                </c:pt>
                <c:pt idx="18">
                  <c:v>Misc.</c:v>
                </c:pt>
                <c:pt idx="20">
                  <c:v>Other</c:v>
                </c:pt>
              </c:strCache>
            </c:strRef>
          </c:cat>
          <c:val>
            <c:numRef>
              <c:f>YearSummary!$B$9:$W$9</c:f>
              <c:numCache>
                <c:formatCode>_("$"* #,##0.00_);_("$"* \(#,##0.00\);_("$"* "-"??_);_(@_)</c:formatCode>
                <c:ptCount val="22"/>
                <c:pt idx="0">
                  <c:v>0.0</c:v>
                </c:pt>
                <c:pt idx="2">
                  <c:v>0.0</c:v>
                </c:pt>
                <c:pt idx="4">
                  <c:v>0.0</c:v>
                </c:pt>
                <c:pt idx="6">
                  <c:v>0.0</c:v>
                </c:pt>
                <c:pt idx="8">
                  <c:v>0.0</c:v>
                </c:pt>
                <c:pt idx="10">
                  <c:v>0.0</c:v>
                </c:pt>
                <c:pt idx="12">
                  <c:v>0.0</c:v>
                </c:pt>
                <c:pt idx="14">
                  <c:v>0.0</c:v>
                </c:pt>
                <c:pt idx="16">
                  <c:v>0.0</c:v>
                </c:pt>
                <c:pt idx="18">
                  <c:v>0.0</c:v>
                </c:pt>
                <c:pt idx="20">
                  <c:v>0.0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16</xdr:row>
      <xdr:rowOff>49530</xdr:rowOff>
    </xdr:from>
    <xdr:to>
      <xdr:col>20</xdr:col>
      <xdr:colOff>281940</xdr:colOff>
      <xdr:row>45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4"/>
  <sheetViews>
    <sheetView tabSelected="1" workbookViewId="0">
      <selection sqref="A1:C2"/>
    </sheetView>
  </sheetViews>
  <sheetFormatPr baseColWidth="10" defaultColWidth="8.83203125" defaultRowHeight="14" x14ac:dyDescent="0"/>
  <cols>
    <col min="1" max="1" width="16.33203125" customWidth="1"/>
    <col min="2" max="16" width="6.83203125" customWidth="1"/>
    <col min="17" max="19" width="7.1640625" customWidth="1"/>
    <col min="20" max="20" width="6.83203125" customWidth="1"/>
    <col min="21" max="21" width="7.1640625" customWidth="1"/>
    <col min="22" max="23" width="6.83203125" customWidth="1"/>
    <col min="24" max="24" width="13" customWidth="1"/>
    <col min="25" max="25" width="13.83203125" customWidth="1"/>
    <col min="28" max="28" width="20.6640625" bestFit="1" customWidth="1"/>
    <col min="29" max="29" width="11.1640625" bestFit="1" customWidth="1"/>
    <col min="30" max="30" width="14.33203125" bestFit="1" customWidth="1"/>
    <col min="31" max="32" width="11.1640625" customWidth="1"/>
    <col min="33" max="33" width="18" bestFit="1" customWidth="1"/>
    <col min="34" max="34" width="22.1640625" bestFit="1" customWidth="1"/>
    <col min="35" max="35" width="19.83203125" bestFit="1" customWidth="1"/>
    <col min="36" max="36" width="18.5" bestFit="1" customWidth="1"/>
    <col min="37" max="37" width="10.6640625" bestFit="1" customWidth="1"/>
  </cols>
  <sheetData>
    <row r="1" spans="1:26" ht="14" customHeight="1">
      <c r="A1" s="84" t="s">
        <v>68</v>
      </c>
      <c r="B1" s="84"/>
      <c r="C1" s="84"/>
      <c r="E1" t="s">
        <v>70</v>
      </c>
    </row>
    <row r="2" spans="1:26" ht="14" customHeight="1">
      <c r="A2" s="84"/>
      <c r="B2" s="84"/>
      <c r="C2" s="84"/>
    </row>
    <row r="4" spans="1:26">
      <c r="A4" s="3" t="s">
        <v>49</v>
      </c>
      <c r="B4" s="85">
        <v>2015</v>
      </c>
      <c r="C4" s="86"/>
    </row>
    <row r="5" spans="1:26">
      <c r="A5" s="27"/>
    </row>
    <row r="6" spans="1:26">
      <c r="A6" s="29" t="s">
        <v>52</v>
      </c>
      <c r="B6" s="72">
        <v>1200</v>
      </c>
      <c r="C6" s="72"/>
      <c r="D6" s="87" t="s">
        <v>24</v>
      </c>
      <c r="E6" s="88"/>
      <c r="G6" s="89" t="s">
        <v>28</v>
      </c>
      <c r="H6" s="89"/>
      <c r="I6" s="89"/>
      <c r="J6" s="90">
        <f>IF(D6="weekly",B6*52/12,IF(D6="bi-weekly",B6*26/12,IF(D6="monthly",B6,IF(D6="half-monthly",B6*2,IF(D6="hourly",B6*2080/12,"N/A")))))</f>
        <v>2600</v>
      </c>
      <c r="K6" s="90"/>
    </row>
    <row r="9" spans="1:26">
      <c r="B9" s="82" t="s">
        <v>18</v>
      </c>
      <c r="C9" s="82"/>
      <c r="D9" s="82" t="s">
        <v>13</v>
      </c>
      <c r="E9" s="82"/>
      <c r="F9" s="82" t="s">
        <v>17</v>
      </c>
      <c r="G9" s="82"/>
      <c r="H9" s="82" t="s">
        <v>0</v>
      </c>
      <c r="I9" s="82"/>
      <c r="J9" s="82" t="s">
        <v>1</v>
      </c>
      <c r="K9" s="82"/>
      <c r="L9" s="82" t="s">
        <v>2</v>
      </c>
      <c r="M9" s="82"/>
      <c r="N9" s="82" t="s">
        <v>19</v>
      </c>
      <c r="O9" s="82"/>
      <c r="P9" s="82" t="s">
        <v>3</v>
      </c>
      <c r="Q9" s="82"/>
      <c r="R9" s="82" t="s">
        <v>20</v>
      </c>
      <c r="S9" s="82"/>
      <c r="T9" s="82" t="s">
        <v>21</v>
      </c>
      <c r="U9" s="82"/>
      <c r="V9" s="82" t="s">
        <v>31</v>
      </c>
      <c r="W9" s="82"/>
      <c r="X9" s="41" t="s">
        <v>8</v>
      </c>
      <c r="Y9" s="41" t="s">
        <v>22</v>
      </c>
      <c r="Z9" s="10"/>
    </row>
    <row r="10" spans="1:26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18"/>
      <c r="Y10" s="18"/>
    </row>
    <row r="11" spans="1:26">
      <c r="A11" s="30" t="s">
        <v>53</v>
      </c>
      <c r="B11" s="72">
        <v>900</v>
      </c>
      <c r="C11" s="72"/>
      <c r="D11" s="72">
        <v>50</v>
      </c>
      <c r="E11" s="72"/>
      <c r="F11" s="72">
        <v>150</v>
      </c>
      <c r="G11" s="72"/>
      <c r="H11" s="72">
        <v>50</v>
      </c>
      <c r="I11" s="72"/>
      <c r="J11" s="72">
        <v>100</v>
      </c>
      <c r="K11" s="72"/>
      <c r="L11" s="72">
        <v>200</v>
      </c>
      <c r="M11" s="72"/>
      <c r="N11" s="72">
        <v>100</v>
      </c>
      <c r="O11" s="72"/>
      <c r="P11" s="72">
        <v>20</v>
      </c>
      <c r="Q11" s="72"/>
      <c r="R11" s="72">
        <v>25</v>
      </c>
      <c r="S11" s="72"/>
      <c r="T11" s="72">
        <v>20</v>
      </c>
      <c r="U11" s="72"/>
      <c r="V11" s="72">
        <v>50</v>
      </c>
      <c r="W11" s="72"/>
      <c r="X11" s="42">
        <f>SUM(B11:W11)</f>
        <v>1665</v>
      </c>
      <c r="Y11" s="42">
        <f>J6-X11</f>
        <v>935</v>
      </c>
    </row>
    <row r="12" spans="1:26">
      <c r="A12" s="13" t="s">
        <v>54</v>
      </c>
      <c r="B12" s="79">
        <f>B11/$J$6</f>
        <v>0.34615384615384615</v>
      </c>
      <c r="C12" s="79"/>
      <c r="D12" s="79">
        <f>D11/$J$6</f>
        <v>1.9230769230769232E-2</v>
      </c>
      <c r="E12" s="79"/>
      <c r="F12" s="79">
        <f>F11/$J$6</f>
        <v>5.7692307692307696E-2</v>
      </c>
      <c r="G12" s="79"/>
      <c r="H12" s="79">
        <f>H11/$J$6</f>
        <v>1.9230769230769232E-2</v>
      </c>
      <c r="I12" s="79"/>
      <c r="J12" s="79">
        <f>J11/$J$6</f>
        <v>3.8461538461538464E-2</v>
      </c>
      <c r="K12" s="79"/>
      <c r="L12" s="79">
        <f>L11/$J$6</f>
        <v>7.6923076923076927E-2</v>
      </c>
      <c r="M12" s="79"/>
      <c r="N12" s="79">
        <f>N11/$J$6</f>
        <v>3.8461538461538464E-2</v>
      </c>
      <c r="O12" s="79"/>
      <c r="P12" s="79">
        <f>P11/$J$6</f>
        <v>7.6923076923076927E-3</v>
      </c>
      <c r="Q12" s="79"/>
      <c r="R12" s="79">
        <f>R11/$J$6</f>
        <v>9.6153846153846159E-3</v>
      </c>
      <c r="S12" s="79"/>
      <c r="T12" s="79">
        <f>T11/$J$6</f>
        <v>7.6923076923076927E-3</v>
      </c>
      <c r="U12" s="79"/>
      <c r="V12" s="79">
        <f>V11/$J$6</f>
        <v>1.9230769230769232E-2</v>
      </c>
      <c r="W12" s="79"/>
      <c r="X12" s="35">
        <f>X11/$J$6</f>
        <v>0.64038461538461533</v>
      </c>
      <c r="Y12" s="36">
        <f>Y11/$J$6</f>
        <v>0.35961538461538461</v>
      </c>
      <c r="Z12" s="37"/>
    </row>
    <row r="13" spans="1:26">
      <c r="Z13" s="2"/>
    </row>
    <row r="14" spans="1:26">
      <c r="Z14" s="2"/>
    </row>
    <row r="15" spans="1:26">
      <c r="A15" t="s">
        <v>64</v>
      </c>
      <c r="Z15" s="2"/>
    </row>
    <row r="16" spans="1:26" ht="15" thickBot="1"/>
    <row r="17" spans="1:19" ht="16.75" customHeight="1" thickBot="1">
      <c r="B17" s="80" t="s">
        <v>56</v>
      </c>
      <c r="C17" s="69"/>
      <c r="D17" s="69"/>
      <c r="E17" s="69"/>
      <c r="F17" s="69" t="s">
        <v>6</v>
      </c>
      <c r="G17" s="69"/>
      <c r="H17" s="69" t="s">
        <v>57</v>
      </c>
      <c r="I17" s="69"/>
      <c r="J17" s="69" t="s">
        <v>58</v>
      </c>
      <c r="K17" s="69"/>
      <c r="L17" s="69" t="s">
        <v>59</v>
      </c>
      <c r="M17" s="69"/>
      <c r="N17" s="69" t="s">
        <v>60</v>
      </c>
      <c r="O17" s="69"/>
      <c r="P17" s="69"/>
      <c r="Q17" s="69" t="s">
        <v>61</v>
      </c>
      <c r="R17" s="69"/>
      <c r="S17" s="81"/>
    </row>
    <row r="18" spans="1:19">
      <c r="B18" s="77" t="s">
        <v>67</v>
      </c>
      <c r="C18" s="78"/>
      <c r="D18" s="78"/>
      <c r="E18" s="78"/>
      <c r="F18" s="71">
        <v>500</v>
      </c>
      <c r="G18" s="71"/>
      <c r="H18" s="71">
        <v>0</v>
      </c>
      <c r="I18" s="71"/>
      <c r="J18" s="70">
        <v>42005</v>
      </c>
      <c r="K18" s="70"/>
      <c r="L18" s="70">
        <v>42339</v>
      </c>
      <c r="M18" s="70"/>
      <c r="N18" s="76">
        <f ca="1">IF(L18="","",IF(J18&gt;NOW(),(YEAR(L18)-YEAR(J18))*12+(MONTH(L18)-MONTH(J18)),(YEAR(L18)-YEAR(NOW()))*12+(MONTH(L18)-MONTH(NOW()))))</f>
        <v>4</v>
      </c>
      <c r="O18" s="76"/>
      <c r="P18" s="76"/>
      <c r="Q18" s="74">
        <f ca="1">IF(L18="","",(F18-H18)/N18)</f>
        <v>125</v>
      </c>
      <c r="R18" s="74"/>
      <c r="S18" s="75"/>
    </row>
    <row r="19" spans="1:19">
      <c r="B19" s="64" t="s">
        <v>66</v>
      </c>
      <c r="C19" s="65"/>
      <c r="D19" s="65"/>
      <c r="E19" s="65"/>
      <c r="F19" s="72">
        <v>1000</v>
      </c>
      <c r="G19" s="72"/>
      <c r="H19" s="72">
        <v>0</v>
      </c>
      <c r="I19" s="72"/>
      <c r="J19" s="70">
        <v>42005</v>
      </c>
      <c r="K19" s="70"/>
      <c r="L19" s="73">
        <v>42370</v>
      </c>
      <c r="M19" s="73"/>
      <c r="N19" s="55">
        <f ca="1">IF(L19="","",IF(J19&gt;NOW(),(YEAR(L19)-YEAR(J19))*12+(MONTH(L19)-MONTH(J19)),(YEAR(L19)-YEAR(NOW()))*12+(MONTH(L19)-MONTH(NOW()))))</f>
        <v>5</v>
      </c>
      <c r="O19" s="55"/>
      <c r="P19" s="55"/>
      <c r="Q19" s="59">
        <f ca="1">IF(L19="","",(F19-H19)/N19)</f>
        <v>200</v>
      </c>
      <c r="R19" s="59"/>
      <c r="S19" s="60"/>
    </row>
    <row r="20" spans="1:19">
      <c r="B20" s="64" t="s">
        <v>65</v>
      </c>
      <c r="C20" s="65"/>
      <c r="D20" s="65"/>
      <c r="E20" s="65"/>
      <c r="F20" s="72">
        <v>10000</v>
      </c>
      <c r="G20" s="72"/>
      <c r="H20" s="72">
        <v>3000</v>
      </c>
      <c r="I20" s="72"/>
      <c r="J20" s="70">
        <v>42005</v>
      </c>
      <c r="K20" s="70"/>
      <c r="L20" s="73">
        <v>42614</v>
      </c>
      <c r="M20" s="73"/>
      <c r="N20" s="55">
        <f ca="1">IF(L20="","",IF(J20&gt;NOW(),(YEAR(L20)-YEAR(J20))*12+(MONTH(L20)-MONTH(J20)),(YEAR(L20)-YEAR(NOW()))*12+(MONTH(L20)-MONTH(NOW()))))</f>
        <v>13</v>
      </c>
      <c r="O20" s="55"/>
      <c r="P20" s="55"/>
      <c r="Q20" s="59">
        <f ca="1">IF(L20="","",(F20-H20)/N20)</f>
        <v>538.46153846153845</v>
      </c>
      <c r="R20" s="59"/>
      <c r="S20" s="60"/>
    </row>
    <row r="21" spans="1:19"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73"/>
      <c r="M21" s="73"/>
      <c r="N21" s="55" t="str">
        <f ca="1">IF(L21="","",IF(J21&gt;NOW(),(YEAR(L21)-YEAR(J21))*12+(MONTH(L21)-MONTH(J21)),(YEAR(L21)-YEAR(NOW()))*12+(MONTH(L21)-MONTH(NOW()))))</f>
        <v/>
      </c>
      <c r="O21" s="55"/>
      <c r="P21" s="55"/>
      <c r="Q21" s="59" t="str">
        <f>IF(L21="","",(F21-H21)/N21)</f>
        <v/>
      </c>
      <c r="R21" s="59"/>
      <c r="S21" s="60"/>
    </row>
    <row r="22" spans="1:19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73"/>
      <c r="M22" s="73"/>
      <c r="N22" s="55" t="str">
        <f t="shared" ref="N22:N27" ca="1" si="0">IF(L22="","",IF(J22&gt;NOW(),(YEAR(L22)-YEAR(J22))*12+(MONTH(L22)-MONTH(J22)),(YEAR(L22)-YEAR(NOW()))*12+(MONTH(L22)-MONTH(NOW()))))</f>
        <v/>
      </c>
      <c r="O22" s="55"/>
      <c r="P22" s="55"/>
      <c r="Q22" s="59" t="str">
        <f t="shared" ref="Q22:Q27" si="1">IF(L22="","",(F22-H22)/N22)</f>
        <v/>
      </c>
      <c r="R22" s="59"/>
      <c r="S22" s="60"/>
    </row>
    <row r="23" spans="1:19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73"/>
      <c r="M23" s="73"/>
      <c r="N23" s="55" t="str">
        <f t="shared" ca="1" si="0"/>
        <v/>
      </c>
      <c r="O23" s="55"/>
      <c r="P23" s="55"/>
      <c r="Q23" s="59" t="str">
        <f t="shared" si="1"/>
        <v/>
      </c>
      <c r="R23" s="59"/>
      <c r="S23" s="60"/>
    </row>
    <row r="24" spans="1:19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73"/>
      <c r="M24" s="73"/>
      <c r="N24" s="55" t="str">
        <f t="shared" ca="1" si="0"/>
        <v/>
      </c>
      <c r="O24" s="55"/>
      <c r="P24" s="55"/>
      <c r="Q24" s="59" t="str">
        <f t="shared" si="1"/>
        <v/>
      </c>
      <c r="R24" s="59"/>
      <c r="S24" s="60"/>
    </row>
    <row r="25" spans="1:19"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73"/>
      <c r="M25" s="73"/>
      <c r="N25" s="55" t="str">
        <f t="shared" ca="1" si="0"/>
        <v/>
      </c>
      <c r="O25" s="55"/>
      <c r="P25" s="55"/>
      <c r="Q25" s="59" t="str">
        <f t="shared" si="1"/>
        <v/>
      </c>
      <c r="R25" s="59"/>
      <c r="S25" s="60"/>
    </row>
    <row r="26" spans="1:19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73"/>
      <c r="M26" s="73"/>
      <c r="N26" s="55" t="str">
        <f t="shared" ca="1" si="0"/>
        <v/>
      </c>
      <c r="O26" s="55"/>
      <c r="P26" s="55"/>
      <c r="Q26" s="59" t="str">
        <f t="shared" si="1"/>
        <v/>
      </c>
      <c r="R26" s="59"/>
      <c r="S26" s="60"/>
    </row>
    <row r="27" spans="1:19" ht="15" thickBot="1">
      <c r="B27" s="66"/>
      <c r="C27" s="63"/>
      <c r="D27" s="63"/>
      <c r="E27" s="63"/>
      <c r="F27" s="63"/>
      <c r="G27" s="63"/>
      <c r="H27" s="63"/>
      <c r="I27" s="63"/>
      <c r="J27" s="63"/>
      <c r="K27" s="63"/>
      <c r="L27" s="67"/>
      <c r="M27" s="67"/>
      <c r="N27" s="68" t="str">
        <f t="shared" ca="1" si="0"/>
        <v/>
      </c>
      <c r="O27" s="68"/>
      <c r="P27" s="68"/>
      <c r="Q27" s="61" t="str">
        <f t="shared" si="1"/>
        <v/>
      </c>
      <c r="R27" s="61"/>
      <c r="S27" s="62"/>
    </row>
    <row r="28" spans="1:19">
      <c r="E28" s="38"/>
      <c r="F28" s="39"/>
      <c r="G28" s="40"/>
    </row>
    <row r="30" spans="1:19">
      <c r="B30" s="58" t="s">
        <v>63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R30" s="56">
        <f ca="1">SUM(Q18:Q27)</f>
        <v>863.46153846153845</v>
      </c>
      <c r="S30" s="56"/>
    </row>
    <row r="31" spans="1:19">
      <c r="B31" s="58" t="s">
        <v>62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R31" s="56">
        <f ca="1">YearSummary!Y9</f>
        <v>0</v>
      </c>
      <c r="S31" s="56"/>
    </row>
    <row r="32" spans="1:19">
      <c r="A32" s="28"/>
      <c r="B32" s="58" t="s">
        <v>55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R32" s="56">
        <f>$Y$11</f>
        <v>935</v>
      </c>
      <c r="S32" s="56"/>
    </row>
    <row r="33" spans="1:19">
      <c r="A33" s="28"/>
      <c r="B33" s="58" t="s">
        <v>12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R33" s="57">
        <f ca="1">R31-R30</f>
        <v>-863.46153846153845</v>
      </c>
      <c r="S33" s="57"/>
    </row>
    <row r="35" spans="1:19">
      <c r="A35" s="3" t="s">
        <v>34</v>
      </c>
    </row>
    <row r="36" spans="1:19">
      <c r="A36" s="3" t="s">
        <v>32</v>
      </c>
    </row>
    <row r="42" spans="1:19">
      <c r="A42" s="3" t="s">
        <v>33</v>
      </c>
    </row>
    <row r="43" spans="1:19">
      <c r="A43" s="3"/>
    </row>
    <row r="44" spans="1:19">
      <c r="A44" s="3"/>
    </row>
    <row r="45" spans="1:19">
      <c r="A45" s="3"/>
    </row>
    <row r="46" spans="1:19">
      <c r="A46" s="3"/>
    </row>
    <row r="47" spans="1:19">
      <c r="A47" s="3"/>
    </row>
    <row r="48" spans="1:19">
      <c r="A48" s="3"/>
    </row>
    <row r="49" spans="1:1">
      <c r="A49" s="3"/>
    </row>
    <row r="50" spans="1:1">
      <c r="A50" s="3"/>
    </row>
    <row r="100" spans="1:1">
      <c r="A100" s="54" t="s">
        <v>23</v>
      </c>
    </row>
    <row r="101" spans="1:1">
      <c r="A101" s="54" t="s">
        <v>24</v>
      </c>
    </row>
    <row r="102" spans="1:1">
      <c r="A102" s="54" t="s">
        <v>25</v>
      </c>
    </row>
    <row r="103" spans="1:1">
      <c r="A103" s="54" t="s">
        <v>26</v>
      </c>
    </row>
    <row r="104" spans="1:1">
      <c r="A104" s="54" t="s">
        <v>27</v>
      </c>
    </row>
  </sheetData>
  <mergeCells count="135">
    <mergeCell ref="A1:C2"/>
    <mergeCell ref="B4:C4"/>
    <mergeCell ref="B6:C6"/>
    <mergeCell ref="D6:E6"/>
    <mergeCell ref="G6:I6"/>
    <mergeCell ref="J6:K6"/>
    <mergeCell ref="T11:U11"/>
    <mergeCell ref="N9:O9"/>
    <mergeCell ref="L9:M9"/>
    <mergeCell ref="P9:Q9"/>
    <mergeCell ref="R9:S9"/>
    <mergeCell ref="L11:M11"/>
    <mergeCell ref="N11:O11"/>
    <mergeCell ref="B9:C9"/>
    <mergeCell ref="D9:E9"/>
    <mergeCell ref="H9:I9"/>
    <mergeCell ref="P11:Q11"/>
    <mergeCell ref="R11:S11"/>
    <mergeCell ref="V9:W9"/>
    <mergeCell ref="V10:W10"/>
    <mergeCell ref="V11:W11"/>
    <mergeCell ref="V12:W12"/>
    <mergeCell ref="T9:U9"/>
    <mergeCell ref="T10:U10"/>
    <mergeCell ref="J9:K9"/>
    <mergeCell ref="F9:G9"/>
    <mergeCell ref="B10:C10"/>
    <mergeCell ref="D10:E10"/>
    <mergeCell ref="T12:U12"/>
    <mergeCell ref="P10:Q10"/>
    <mergeCell ref="R10:S10"/>
    <mergeCell ref="B11:C11"/>
    <mergeCell ref="D11:E11"/>
    <mergeCell ref="F11:G11"/>
    <mergeCell ref="H11:I11"/>
    <mergeCell ref="J11:K11"/>
    <mergeCell ref="F10:G10"/>
    <mergeCell ref="H10:I10"/>
    <mergeCell ref="J10:K10"/>
    <mergeCell ref="L10:M10"/>
    <mergeCell ref="N10:O10"/>
    <mergeCell ref="R12:S12"/>
    <mergeCell ref="B12:C12"/>
    <mergeCell ref="D12:E12"/>
    <mergeCell ref="F12:G12"/>
    <mergeCell ref="H12:I12"/>
    <mergeCell ref="J12:K12"/>
    <mergeCell ref="L12:M12"/>
    <mergeCell ref="N12:O12"/>
    <mergeCell ref="P12:Q12"/>
    <mergeCell ref="B17:E17"/>
    <mergeCell ref="Q17:S17"/>
    <mergeCell ref="F17:G17"/>
    <mergeCell ref="L17:M17"/>
    <mergeCell ref="N17:P17"/>
    <mergeCell ref="H17:I17"/>
    <mergeCell ref="B18:E18"/>
    <mergeCell ref="B19:E19"/>
    <mergeCell ref="B20:E20"/>
    <mergeCell ref="B21:E21"/>
    <mergeCell ref="B22:E22"/>
    <mergeCell ref="B23:E23"/>
    <mergeCell ref="B24:E24"/>
    <mergeCell ref="B25:E25"/>
    <mergeCell ref="H18:I18"/>
    <mergeCell ref="H19:I19"/>
    <mergeCell ref="H20:I20"/>
    <mergeCell ref="H21:I21"/>
    <mergeCell ref="F23:G23"/>
    <mergeCell ref="F24:G24"/>
    <mergeCell ref="F25:G25"/>
    <mergeCell ref="Q18:S18"/>
    <mergeCell ref="Q19:S19"/>
    <mergeCell ref="N18:P18"/>
    <mergeCell ref="N19:P19"/>
    <mergeCell ref="N20:P20"/>
    <mergeCell ref="N21:P21"/>
    <mergeCell ref="N22:P22"/>
    <mergeCell ref="N23:P23"/>
    <mergeCell ref="L18:M18"/>
    <mergeCell ref="L19:M19"/>
    <mergeCell ref="F18:G18"/>
    <mergeCell ref="F19:G19"/>
    <mergeCell ref="F20:G20"/>
    <mergeCell ref="F21:G21"/>
    <mergeCell ref="F22:G22"/>
    <mergeCell ref="L20:M20"/>
    <mergeCell ref="L21:M21"/>
    <mergeCell ref="L22:M22"/>
    <mergeCell ref="L23:M23"/>
    <mergeCell ref="H22:I22"/>
    <mergeCell ref="H23:I23"/>
    <mergeCell ref="H24:I24"/>
    <mergeCell ref="H25:I25"/>
    <mergeCell ref="H26:I26"/>
    <mergeCell ref="Q20:S20"/>
    <mergeCell ref="Q21:S21"/>
    <mergeCell ref="Q22:S22"/>
    <mergeCell ref="Q23:S23"/>
    <mergeCell ref="Q24:S24"/>
    <mergeCell ref="L24:M24"/>
    <mergeCell ref="L25:M25"/>
    <mergeCell ref="L26:M2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N24:P24"/>
    <mergeCell ref="N25:P25"/>
    <mergeCell ref="N26:P26"/>
    <mergeCell ref="R32:S32"/>
    <mergeCell ref="R30:S30"/>
    <mergeCell ref="R31:S31"/>
    <mergeCell ref="R33:S33"/>
    <mergeCell ref="B30:P30"/>
    <mergeCell ref="B31:P31"/>
    <mergeCell ref="B32:P32"/>
    <mergeCell ref="B33:P33"/>
    <mergeCell ref="Q25:S25"/>
    <mergeCell ref="Q26:S26"/>
    <mergeCell ref="Q27:S27"/>
    <mergeCell ref="F27:G27"/>
    <mergeCell ref="B26:E26"/>
    <mergeCell ref="B27:E27"/>
    <mergeCell ref="L27:M27"/>
    <mergeCell ref="N27:P27"/>
    <mergeCell ref="H27:I27"/>
    <mergeCell ref="J26:K26"/>
    <mergeCell ref="J27:K27"/>
    <mergeCell ref="F26:G26"/>
  </mergeCells>
  <conditionalFormatting sqref="AJ28 R33">
    <cfRule type="cellIs" dxfId="253" priority="1" operator="lessThan">
      <formula>0</formula>
    </cfRule>
    <cfRule type="cellIs" dxfId="252" priority="2" operator="greaterThan">
      <formula>0</formula>
    </cfRule>
  </conditionalFormatting>
  <dataValidations count="1">
    <dataValidation type="list" allowBlank="1" showInputMessage="1" showErrorMessage="1" sqref="D6:E6">
      <formula1>$A$100:$A$104</formula1>
    </dataValidation>
  </dataValidations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B11" sqref="B11"/>
    </sheetView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29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6" t="s">
        <v>5</v>
      </c>
      <c r="C4" s="6" t="s">
        <v>6</v>
      </c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  <c r="N4" s="6" t="s">
        <v>5</v>
      </c>
      <c r="O4" s="6" t="s">
        <v>6</v>
      </c>
      <c r="P4" s="6" t="s">
        <v>5</v>
      </c>
      <c r="Q4" s="6" t="s">
        <v>6</v>
      </c>
      <c r="R4" s="6" t="s">
        <v>5</v>
      </c>
      <c r="S4" s="6" t="s">
        <v>6</v>
      </c>
      <c r="T4" s="6" t="s">
        <v>5</v>
      </c>
      <c r="U4" s="6" t="s">
        <v>6</v>
      </c>
      <c r="V4" s="6" t="s">
        <v>5</v>
      </c>
      <c r="W4" s="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AVERAGE(Jan!AA14)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6" t="s">
        <v>8</v>
      </c>
      <c r="Y22" s="10"/>
      <c r="Z22" s="10"/>
      <c r="AA22" s="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18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18">
        <f>X25-X23</f>
        <v>1665</v>
      </c>
      <c r="Y27" s="22"/>
      <c r="AA27" s="18">
        <f>AA23-AA25</f>
        <v>-935</v>
      </c>
    </row>
    <row r="28" spans="1:29">
      <c r="A28" s="13" t="s">
        <v>35</v>
      </c>
      <c r="B28" s="83">
        <f>AVERAGE(Jan!B23)</f>
        <v>0</v>
      </c>
      <c r="C28" s="83"/>
      <c r="D28" s="83">
        <f>AVERAGE(Jan!D23)</f>
        <v>0</v>
      </c>
      <c r="E28" s="83"/>
      <c r="F28" s="83">
        <f>AVERAGE(Jan!F23)</f>
        <v>0</v>
      </c>
      <c r="G28" s="83"/>
      <c r="H28" s="83">
        <f>AVERAGE(Jan!H23)</f>
        <v>0</v>
      </c>
      <c r="I28" s="83"/>
      <c r="J28" s="83">
        <f>AVERAGE(Jan!J23)</f>
        <v>0</v>
      </c>
      <c r="K28" s="83"/>
      <c r="L28" s="83">
        <f>AVERAGE(Jan!L23)</f>
        <v>0</v>
      </c>
      <c r="M28" s="83"/>
      <c r="N28" s="83">
        <f>AVERAGE(Jan!N23)</f>
        <v>0</v>
      </c>
      <c r="O28" s="83"/>
      <c r="P28" s="83">
        <f>AVERAGE(Jan!P23)</f>
        <v>0</v>
      </c>
      <c r="Q28" s="83"/>
      <c r="R28" s="83">
        <f>AVERAGE(Jan!R23)</f>
        <v>0</v>
      </c>
      <c r="S28" s="83"/>
      <c r="T28" s="83">
        <f>AVERAGE(Jan!T23)</f>
        <v>0</v>
      </c>
      <c r="U28" s="83"/>
      <c r="V28" s="83">
        <f>AVERAGE(Jan!V23)</f>
        <v>0</v>
      </c>
      <c r="W28" s="83"/>
      <c r="X28" s="31">
        <f>AVERAGE(Jan!X23)</f>
        <v>0</v>
      </c>
      <c r="Y28" s="22"/>
      <c r="AA28" s="31">
        <f>AVERAGE(Jan!AA23)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26:U26"/>
    <mergeCell ref="V26:W26"/>
    <mergeCell ref="T27:U27"/>
    <mergeCell ref="V27:W27"/>
    <mergeCell ref="T22:U22"/>
    <mergeCell ref="V22:W22"/>
    <mergeCell ref="T25:U25"/>
    <mergeCell ref="V25:W25"/>
    <mergeCell ref="T23:U23"/>
    <mergeCell ref="V23:W23"/>
    <mergeCell ref="T24:U24"/>
    <mergeCell ref="V24:W2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A3:AA4"/>
    <mergeCell ref="T3:U3"/>
    <mergeCell ref="V3:W3"/>
    <mergeCell ref="R22:S22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N23:O23"/>
    <mergeCell ref="R23:S23"/>
    <mergeCell ref="N25:O25"/>
    <mergeCell ref="P25:Q25"/>
    <mergeCell ref="L22:M22"/>
    <mergeCell ref="N22:O22"/>
    <mergeCell ref="P22:Q22"/>
    <mergeCell ref="P23:Q23"/>
    <mergeCell ref="L24:M24"/>
    <mergeCell ref="N24:O24"/>
    <mergeCell ref="P24:Q24"/>
    <mergeCell ref="L25:M25"/>
    <mergeCell ref="B24:C24"/>
    <mergeCell ref="D24:E24"/>
    <mergeCell ref="F24:G24"/>
    <mergeCell ref="H24:I24"/>
    <mergeCell ref="J24:K24"/>
    <mergeCell ref="R24:S24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5:C25"/>
    <mergeCell ref="D25:E25"/>
    <mergeCell ref="F25:G25"/>
    <mergeCell ref="H25:I25"/>
    <mergeCell ref="J25:K25"/>
    <mergeCell ref="L28:M28"/>
    <mergeCell ref="N28:O28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T28:U28"/>
    <mergeCell ref="V28:W28"/>
    <mergeCell ref="P28:Q28"/>
    <mergeCell ref="R28:S28"/>
    <mergeCell ref="N27:O27"/>
    <mergeCell ref="P27:Q27"/>
    <mergeCell ref="R27:S27"/>
  </mergeCells>
  <conditionalFormatting sqref="B27 D27 F27 H27 J27 L27 N27 P27 R27">
    <cfRule type="cellIs" dxfId="251" priority="20" operator="greaterThan">
      <formula>-0.0001</formula>
    </cfRule>
  </conditionalFormatting>
  <conditionalFormatting sqref="B27 D27 F27 H27 J27 L27 N27 P27 R27">
    <cfRule type="cellIs" dxfId="250" priority="19" operator="lessThan">
      <formula>0</formula>
    </cfRule>
  </conditionalFormatting>
  <conditionalFormatting sqref="B26 R26 P26 N26 L26 J26 H26 F26 D26">
    <cfRule type="cellIs" dxfId="249" priority="17" operator="equal">
      <formula>"YES"</formula>
    </cfRule>
    <cfRule type="cellIs" dxfId="248" priority="18" operator="equal">
      <formula>"NO"</formula>
    </cfRule>
  </conditionalFormatting>
  <conditionalFormatting sqref="X27">
    <cfRule type="cellIs" dxfId="247" priority="16" operator="greaterThan">
      <formula>-0.0001</formula>
    </cfRule>
  </conditionalFormatting>
  <conditionalFormatting sqref="X27">
    <cfRule type="cellIs" dxfId="246" priority="15" operator="lessThan">
      <formula>0</formula>
    </cfRule>
  </conditionalFormatting>
  <conditionalFormatting sqref="X26">
    <cfRule type="cellIs" dxfId="245" priority="13" operator="equal">
      <formula>"YES"</formula>
    </cfRule>
    <cfRule type="cellIs" dxfId="244" priority="14" operator="equal">
      <formula>"NO"</formula>
    </cfRule>
  </conditionalFormatting>
  <conditionalFormatting sqref="T26">
    <cfRule type="cellIs" dxfId="243" priority="11" operator="equal">
      <formula>"YES"</formula>
    </cfRule>
    <cfRule type="cellIs" dxfId="242" priority="12" operator="equal">
      <formula>"NO"</formula>
    </cfRule>
  </conditionalFormatting>
  <conditionalFormatting sqref="V26">
    <cfRule type="cellIs" dxfId="241" priority="9" operator="equal">
      <formula>"YES"</formula>
    </cfRule>
    <cfRule type="cellIs" dxfId="240" priority="10" operator="equal">
      <formula>"NO"</formula>
    </cfRule>
  </conditionalFormatting>
  <conditionalFormatting sqref="T27">
    <cfRule type="cellIs" dxfId="239" priority="8" operator="greaterThan">
      <formula>-0.0001</formula>
    </cfRule>
  </conditionalFormatting>
  <conditionalFormatting sqref="T27">
    <cfRule type="cellIs" dxfId="238" priority="7" operator="lessThan">
      <formula>0</formula>
    </cfRule>
  </conditionalFormatting>
  <conditionalFormatting sqref="V27">
    <cfRule type="cellIs" dxfId="237" priority="6" operator="greaterThan">
      <formula>-0.0001</formula>
    </cfRule>
  </conditionalFormatting>
  <conditionalFormatting sqref="V27">
    <cfRule type="cellIs" dxfId="236" priority="5" operator="lessThan">
      <formula>0</formula>
    </cfRule>
  </conditionalFormatting>
  <conditionalFormatting sqref="AA27">
    <cfRule type="cellIs" dxfId="235" priority="4" operator="greaterThan">
      <formula>-0.0001</formula>
    </cfRule>
  </conditionalFormatting>
  <conditionalFormatting sqref="AA27">
    <cfRule type="cellIs" dxfId="234" priority="3" operator="lessThan">
      <formula>0</formula>
    </cfRule>
  </conditionalFormatting>
  <conditionalFormatting sqref="AA26">
    <cfRule type="cellIs" dxfId="233" priority="1" operator="equal">
      <formula>"YES"</formula>
    </cfRule>
    <cfRule type="cellIs" dxfId="23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36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IF(Jan!$X$23&gt;0,AVERAGE(Jan!AA14,Feb!AA14),AA14)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IF(Jan!$X$23&gt;0,AVERAGE(Jan!B23,Feb!B23),B23)</f>
        <v>0</v>
      </c>
      <c r="C28" s="83"/>
      <c r="D28" s="83">
        <f>IF(Jan!$X$23&gt;0,AVERAGE(Jan!D23,Feb!D23),D23)</f>
        <v>0</v>
      </c>
      <c r="E28" s="83"/>
      <c r="F28" s="83">
        <f>IF(Jan!$X$23&gt;0,AVERAGE(Jan!F23,Feb!F23),F23)</f>
        <v>0</v>
      </c>
      <c r="G28" s="83"/>
      <c r="H28" s="83">
        <f>IF(Jan!$X$23&gt;0,AVERAGE(Jan!H23,Feb!H23),H23)</f>
        <v>0</v>
      </c>
      <c r="I28" s="83"/>
      <c r="J28" s="83">
        <f>IF(Jan!$X$23&gt;0,AVERAGE(Jan!J23,Feb!J23),J23)</f>
        <v>0</v>
      </c>
      <c r="K28" s="83"/>
      <c r="L28" s="83">
        <f>IF(Jan!$X$23&gt;0,AVERAGE(Jan!L23,Feb!L23),L23)</f>
        <v>0</v>
      </c>
      <c r="M28" s="83"/>
      <c r="N28" s="83">
        <f>IF(Jan!$X$23&gt;0,AVERAGE(Jan!N23,Feb!N23),N23)</f>
        <v>0</v>
      </c>
      <c r="O28" s="83"/>
      <c r="P28" s="83">
        <f>IF(Jan!$X$23&gt;0,AVERAGE(Jan!P23,Feb!P23),P23)</f>
        <v>0</v>
      </c>
      <c r="Q28" s="83"/>
      <c r="R28" s="83">
        <f>IF(Jan!$X$23&gt;0,AVERAGE(Jan!R23,Feb!R23),R23)</f>
        <v>0</v>
      </c>
      <c r="S28" s="83"/>
      <c r="T28" s="83">
        <f>IF(Jan!$X$23&gt;0,AVERAGE(Jan!T23,Feb!T23),T23)</f>
        <v>0</v>
      </c>
      <c r="U28" s="83"/>
      <c r="V28" s="83">
        <f>IF(Jan!$X$23&gt;0,AVERAGE(Jan!V23,Feb!V23),V23)</f>
        <v>0</v>
      </c>
      <c r="W28" s="83"/>
      <c r="X28" s="31">
        <f>IF(Jan!$X$23&gt;0,AVERAGE(Jan!X23,Feb!X23),X23)</f>
        <v>0</v>
      </c>
      <c r="Y28" s="22"/>
      <c r="AA28" s="31">
        <f>IF(Jan!$X$23&gt;0,AVERAGE(Jan!AA23,Feb!AA23),AA23)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231" priority="20" operator="greaterThan">
      <formula>-0.0001</formula>
    </cfRule>
  </conditionalFormatting>
  <conditionalFormatting sqref="B27 D27 F27 H27 J27 L27 N27 P27 R27">
    <cfRule type="cellIs" dxfId="230" priority="19" operator="lessThan">
      <formula>0</formula>
    </cfRule>
  </conditionalFormatting>
  <conditionalFormatting sqref="B26 R26 P26 N26 L26 J26 H26 F26 D26">
    <cfRule type="cellIs" dxfId="229" priority="17" operator="equal">
      <formula>"YES"</formula>
    </cfRule>
    <cfRule type="cellIs" dxfId="228" priority="18" operator="equal">
      <formula>"NO"</formula>
    </cfRule>
  </conditionalFormatting>
  <conditionalFormatting sqref="X27">
    <cfRule type="cellIs" dxfId="227" priority="16" operator="greaterThan">
      <formula>-0.0001</formula>
    </cfRule>
  </conditionalFormatting>
  <conditionalFormatting sqref="X27">
    <cfRule type="cellIs" dxfId="226" priority="15" operator="lessThan">
      <formula>0</formula>
    </cfRule>
  </conditionalFormatting>
  <conditionalFormatting sqref="X26">
    <cfRule type="cellIs" dxfId="225" priority="13" operator="equal">
      <formula>"YES"</formula>
    </cfRule>
    <cfRule type="cellIs" dxfId="224" priority="14" operator="equal">
      <formula>"NO"</formula>
    </cfRule>
  </conditionalFormatting>
  <conditionalFormatting sqref="T26">
    <cfRule type="cellIs" dxfId="223" priority="11" operator="equal">
      <formula>"YES"</formula>
    </cfRule>
    <cfRule type="cellIs" dxfId="222" priority="12" operator="equal">
      <formula>"NO"</formula>
    </cfRule>
  </conditionalFormatting>
  <conditionalFormatting sqref="V26">
    <cfRule type="cellIs" dxfId="221" priority="9" operator="equal">
      <formula>"YES"</formula>
    </cfRule>
    <cfRule type="cellIs" dxfId="220" priority="10" operator="equal">
      <formula>"NO"</formula>
    </cfRule>
  </conditionalFormatting>
  <conditionalFormatting sqref="T27">
    <cfRule type="cellIs" dxfId="219" priority="8" operator="greaterThan">
      <formula>-0.0001</formula>
    </cfRule>
  </conditionalFormatting>
  <conditionalFormatting sqref="T27">
    <cfRule type="cellIs" dxfId="218" priority="7" operator="lessThan">
      <formula>0</formula>
    </cfRule>
  </conditionalFormatting>
  <conditionalFormatting sqref="V27">
    <cfRule type="cellIs" dxfId="217" priority="6" operator="greaterThan">
      <formula>-0.0001</formula>
    </cfRule>
  </conditionalFormatting>
  <conditionalFormatting sqref="V27">
    <cfRule type="cellIs" dxfId="216" priority="5" operator="lessThan">
      <formula>0</formula>
    </cfRule>
  </conditionalFormatting>
  <conditionalFormatting sqref="AA27">
    <cfRule type="cellIs" dxfId="215" priority="4" operator="greaterThan">
      <formula>-0.0001</formula>
    </cfRule>
  </conditionalFormatting>
  <conditionalFormatting sqref="AA27">
    <cfRule type="cellIs" dxfId="214" priority="3" operator="lessThan">
      <formula>0</formula>
    </cfRule>
  </conditionalFormatting>
  <conditionalFormatting sqref="AA26">
    <cfRule type="cellIs" dxfId="213" priority="1" operator="equal">
      <formula>"YES"</formula>
    </cfRule>
    <cfRule type="cellIs" dxfId="21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37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IF(Jan!$X$23&gt;0,AVERAGE(Jan!AA14,Feb!AA14,March!AA14),IF(Feb!$X$23&gt;0,AVERAGE(Feb!AA14,AA14),AA14))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IF(Jan!$X$23&gt;0,AVERAGE(Jan!B23,Feb!B23,March!B23),IF(Feb!$X$23&gt;0,AVERAGE(Feb!B23,B23),B23))</f>
        <v>0</v>
      </c>
      <c r="C28" s="83"/>
      <c r="D28" s="83">
        <f>IF(Jan!$X$23&gt;0,AVERAGE(Jan!D23,Feb!D23,March!D23),IF(Feb!$X$23&gt;0,AVERAGE(Feb!D23,D23),D23))</f>
        <v>0</v>
      </c>
      <c r="E28" s="83"/>
      <c r="F28" s="83">
        <f>IF(Jan!$X$23&gt;0,AVERAGE(Jan!F23,Feb!F23,March!F23),IF(Feb!$X$23&gt;0,AVERAGE(Feb!F23,F23),F23))</f>
        <v>0</v>
      </c>
      <c r="G28" s="83"/>
      <c r="H28" s="83">
        <f>IF(Jan!$X$23&gt;0,AVERAGE(Jan!H23,Feb!H23,March!H23),IF(Feb!$X$23&gt;0,AVERAGE(Feb!H23,H23),H23))</f>
        <v>0</v>
      </c>
      <c r="I28" s="83"/>
      <c r="J28" s="83">
        <f>IF(Jan!$X$23&gt;0,AVERAGE(Jan!J23,Feb!J23,March!J23),IF(Feb!$X$23&gt;0,AVERAGE(Feb!J23,J23),J23))</f>
        <v>0</v>
      </c>
      <c r="K28" s="83"/>
      <c r="L28" s="83">
        <f>IF(Jan!$X$23&gt;0,AVERAGE(Jan!L23,Feb!L23,March!L23),IF(Feb!$X$23&gt;0,AVERAGE(Feb!L23,L23),L23))</f>
        <v>0</v>
      </c>
      <c r="M28" s="83"/>
      <c r="N28" s="83">
        <f>IF(Jan!$X$23&gt;0,AVERAGE(Jan!N23,Feb!N23,March!N23),IF(Feb!$X$23&gt;0,AVERAGE(Feb!N23,N23),N23))</f>
        <v>0</v>
      </c>
      <c r="O28" s="83"/>
      <c r="P28" s="83">
        <f>IF(Jan!$X$23&gt;0,AVERAGE(Jan!P23,Feb!P23,March!P23),IF(Feb!$X$23&gt;0,AVERAGE(Feb!P23,P23),P23))</f>
        <v>0</v>
      </c>
      <c r="Q28" s="83"/>
      <c r="R28" s="83">
        <f>IF(Jan!$X$23&gt;0,AVERAGE(Jan!R23,Feb!R23,March!R23),IF(Feb!$X$23&gt;0,AVERAGE(Feb!R23,R23),R23))</f>
        <v>0</v>
      </c>
      <c r="S28" s="83"/>
      <c r="T28" s="83">
        <f>IF(Jan!$X$23&gt;0,AVERAGE(Jan!T23,Feb!T23,March!T23),IF(Feb!$X$23&gt;0,AVERAGE(Feb!T23,T23),T23))</f>
        <v>0</v>
      </c>
      <c r="U28" s="83"/>
      <c r="V28" s="83">
        <f>IF(Jan!$X$23&gt;0,AVERAGE(Jan!V23,Feb!V23,March!V23),IF(Feb!$X$23&gt;0,AVERAGE(Feb!V23,V23),V23))</f>
        <v>0</v>
      </c>
      <c r="W28" s="83"/>
      <c r="X28" s="31">
        <f>IF(Jan!$X$23&gt;0,AVERAGE(Jan!X23,Feb!X23,March!X23),IF(Feb!$X$23&gt;0,AVERAGE(Feb!X23,X23),X23))</f>
        <v>0</v>
      </c>
      <c r="Y28" s="22"/>
      <c r="AA28" s="31">
        <f>IF(Jan!$X$23&gt;0,AVERAGE(Jan!AA23,Feb!AA23,March!AA23),IF(Feb!$X$23&gt;0,AVERAGE(Feb!AA23,AA23),AA23))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211" priority="20" operator="greaterThan">
      <formula>-0.0001</formula>
    </cfRule>
  </conditionalFormatting>
  <conditionalFormatting sqref="B27 D27 F27 H27 J27 L27 N27 P27 R27">
    <cfRule type="cellIs" dxfId="210" priority="19" operator="lessThan">
      <formula>0</formula>
    </cfRule>
  </conditionalFormatting>
  <conditionalFormatting sqref="B26 R26 P26 N26 L26 J26 H26 F26 D26">
    <cfRule type="cellIs" dxfId="209" priority="17" operator="equal">
      <formula>"YES"</formula>
    </cfRule>
    <cfRule type="cellIs" dxfId="208" priority="18" operator="equal">
      <formula>"NO"</formula>
    </cfRule>
  </conditionalFormatting>
  <conditionalFormatting sqref="X27">
    <cfRule type="cellIs" dxfId="207" priority="16" operator="greaterThan">
      <formula>-0.0001</formula>
    </cfRule>
  </conditionalFormatting>
  <conditionalFormatting sqref="X27">
    <cfRule type="cellIs" dxfId="206" priority="15" operator="lessThan">
      <formula>0</formula>
    </cfRule>
  </conditionalFormatting>
  <conditionalFormatting sqref="X26">
    <cfRule type="cellIs" dxfId="205" priority="13" operator="equal">
      <formula>"YES"</formula>
    </cfRule>
    <cfRule type="cellIs" dxfId="204" priority="14" operator="equal">
      <formula>"NO"</formula>
    </cfRule>
  </conditionalFormatting>
  <conditionalFormatting sqref="T26">
    <cfRule type="cellIs" dxfId="203" priority="11" operator="equal">
      <formula>"YES"</formula>
    </cfRule>
    <cfRule type="cellIs" dxfId="202" priority="12" operator="equal">
      <formula>"NO"</formula>
    </cfRule>
  </conditionalFormatting>
  <conditionalFormatting sqref="V26">
    <cfRule type="cellIs" dxfId="201" priority="9" operator="equal">
      <formula>"YES"</formula>
    </cfRule>
    <cfRule type="cellIs" dxfId="200" priority="10" operator="equal">
      <formula>"NO"</formula>
    </cfRule>
  </conditionalFormatting>
  <conditionalFormatting sqref="T27">
    <cfRule type="cellIs" dxfId="199" priority="8" operator="greaterThan">
      <formula>-0.0001</formula>
    </cfRule>
  </conditionalFormatting>
  <conditionalFormatting sqref="T27">
    <cfRule type="cellIs" dxfId="198" priority="7" operator="lessThan">
      <formula>0</formula>
    </cfRule>
  </conditionalFormatting>
  <conditionalFormatting sqref="V27">
    <cfRule type="cellIs" dxfId="197" priority="6" operator="greaterThan">
      <formula>-0.0001</formula>
    </cfRule>
  </conditionalFormatting>
  <conditionalFormatting sqref="V27">
    <cfRule type="cellIs" dxfId="196" priority="5" operator="lessThan">
      <formula>0</formula>
    </cfRule>
  </conditionalFormatting>
  <conditionalFormatting sqref="AA27">
    <cfRule type="cellIs" dxfId="195" priority="4" operator="greaterThan">
      <formula>-0.0001</formula>
    </cfRule>
  </conditionalFormatting>
  <conditionalFormatting sqref="AA27">
    <cfRule type="cellIs" dxfId="194" priority="3" operator="lessThan">
      <formula>0</formula>
    </cfRule>
  </conditionalFormatting>
  <conditionalFormatting sqref="AA26">
    <cfRule type="cellIs" dxfId="193" priority="1" operator="equal">
      <formula>"YES"</formula>
    </cfRule>
    <cfRule type="cellIs" dxfId="19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38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IF(Jan!$X$23&gt;0,AVERAGE(Jan!AA14,Feb!AA14,March!AA14,April!AA14),IF(Feb!$X$23&gt;0,AVERAGE(Feb!AA14,March!AA14,April!AA14),IF(March!$X$23&gt;0,AVERAGE(March!AA14,April!AA14),AA14)))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IF(Jan!$X$23&gt;0,AVERAGE(Jan!B23,Feb!B23,March!B23,April!B23),IF(Feb!$X$23&gt;0,AVERAGE(Feb!B23,March!B23,April!B23),IF(March!$X$23&gt;0,AVERAGE(March!B23,April!B23),B23)))</f>
        <v>0</v>
      </c>
      <c r="C28" s="83"/>
      <c r="D28" s="83">
        <f>IF(Jan!$X$23&gt;0,AVERAGE(Jan!D23,Feb!D23,March!D23,April!D23),IF(Feb!$X$23&gt;0,AVERAGE(Feb!D23,March!D23,April!D23),IF(March!$X$23&gt;0,AVERAGE(March!D23,April!D23),D23)))</f>
        <v>0</v>
      </c>
      <c r="E28" s="83"/>
      <c r="F28" s="83">
        <f>IF(Jan!$X$23&gt;0,AVERAGE(Jan!F23,Feb!F23,March!F23,April!F23),IF(Feb!$X$23&gt;0,AVERAGE(Feb!F23,March!F23,April!F23),IF(March!$X$23&gt;0,AVERAGE(March!F23,April!F23),F23)))</f>
        <v>0</v>
      </c>
      <c r="G28" s="83"/>
      <c r="H28" s="83">
        <f>IF(Jan!$X$23&gt;0,AVERAGE(Jan!H23,Feb!H23,March!H23,April!H23),IF(Feb!$X$23&gt;0,AVERAGE(Feb!H23,March!H23,April!H23),IF(March!$X$23&gt;0,AVERAGE(March!H23,April!H23),H23)))</f>
        <v>0</v>
      </c>
      <c r="I28" s="83"/>
      <c r="J28" s="83">
        <f>IF(Jan!$X$23&gt;0,AVERAGE(Jan!J23,Feb!J23,March!J23,April!J23),IF(Feb!$X$23&gt;0,AVERAGE(Feb!J23,March!J23,April!J23),IF(March!$X$23&gt;0,AVERAGE(March!J23,April!J23),J23)))</f>
        <v>0</v>
      </c>
      <c r="K28" s="83"/>
      <c r="L28" s="83">
        <f>IF(Jan!$X$23&gt;0,AVERAGE(Jan!L23,Feb!L23,March!L23,April!L23),IF(Feb!$X$23&gt;0,AVERAGE(Feb!L23,March!L23,April!L23),IF(March!$X$23&gt;0,AVERAGE(March!L23,April!L23),L23)))</f>
        <v>0</v>
      </c>
      <c r="M28" s="83"/>
      <c r="N28" s="83">
        <f>IF(Jan!$X$23&gt;0,AVERAGE(Jan!N23,Feb!N23,March!N23,April!N23),IF(Feb!$X$23&gt;0,AVERAGE(Feb!N23,March!N23,April!N23),IF(March!$X$23&gt;0,AVERAGE(March!N23,April!N23),N23)))</f>
        <v>0</v>
      </c>
      <c r="O28" s="83"/>
      <c r="P28" s="83">
        <f>IF(Jan!$X$23&gt;0,AVERAGE(Jan!P23,Feb!P23,March!P23,April!P23),IF(Feb!$X$23&gt;0,AVERAGE(Feb!P23,March!P23,April!P23),IF(March!$X$23&gt;0,AVERAGE(March!P23,April!P23),P23)))</f>
        <v>0</v>
      </c>
      <c r="Q28" s="83"/>
      <c r="R28" s="83">
        <f>IF(Jan!$X$23&gt;0,AVERAGE(Jan!R23,Feb!R23,March!R23,April!R23),IF(Feb!$X$23&gt;0,AVERAGE(Feb!R23,March!R23,April!R23),IF(March!$X$23&gt;0,AVERAGE(March!R23,April!R23),R23)))</f>
        <v>0</v>
      </c>
      <c r="S28" s="83"/>
      <c r="T28" s="83">
        <f>IF(Jan!$X$23&gt;0,AVERAGE(Jan!T23,Feb!T23,March!T23,April!T23),IF(Feb!$X$23&gt;0,AVERAGE(Feb!T23,March!T23,April!T23),IF(March!$X$23&gt;0,AVERAGE(March!T23,April!T23),T23)))</f>
        <v>0</v>
      </c>
      <c r="U28" s="83"/>
      <c r="V28" s="83">
        <f>IF(Jan!$X$23&gt;0,AVERAGE(Jan!V23,Feb!V23,March!V23,April!V23),IF(Feb!$X$23&gt;0,AVERAGE(Feb!V23,March!V23,April!V23),IF(March!$X$23&gt;0,AVERAGE(March!V23,April!V23),V23)))</f>
        <v>0</v>
      </c>
      <c r="W28" s="83"/>
      <c r="X28" s="31">
        <f>IF(Jan!$X$23&gt;0,AVERAGE(Jan!X23,Feb!X23,March!X23,April!X23),IF(Feb!$X$23&gt;0,AVERAGE(Feb!X23,March!X23,April!X23),IF(March!$X$23&gt;0,AVERAGE(March!X23,April!X23),X23)))</f>
        <v>0</v>
      </c>
      <c r="Y28" s="22"/>
      <c r="AA28" s="31">
        <f>IF(Jan!$X$23&gt;0,AVERAGE(Jan!AA23,Feb!AA23,March!AA23,April!AA23),IF(Feb!$X$23&gt;0,AVERAGE(Feb!AA23,March!AA23,April!AA23),IF(March!$X$23&gt;0,AVERAGE(March!AA23,April!AA23),AA23)))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191" priority="20" operator="greaterThan">
      <formula>-0.0001</formula>
    </cfRule>
  </conditionalFormatting>
  <conditionalFormatting sqref="B27 D27 F27 H27 J27 L27 N27 P27 R27">
    <cfRule type="cellIs" dxfId="190" priority="19" operator="lessThan">
      <formula>0</formula>
    </cfRule>
  </conditionalFormatting>
  <conditionalFormatting sqref="B26 R26 P26 N26 L26 J26 H26 F26 D26">
    <cfRule type="cellIs" dxfId="189" priority="17" operator="equal">
      <formula>"YES"</formula>
    </cfRule>
    <cfRule type="cellIs" dxfId="188" priority="18" operator="equal">
      <formula>"NO"</formula>
    </cfRule>
  </conditionalFormatting>
  <conditionalFormatting sqref="X27">
    <cfRule type="cellIs" dxfId="187" priority="16" operator="greaterThan">
      <formula>-0.0001</formula>
    </cfRule>
  </conditionalFormatting>
  <conditionalFormatting sqref="X27">
    <cfRule type="cellIs" dxfId="186" priority="15" operator="lessThan">
      <formula>0</formula>
    </cfRule>
  </conditionalFormatting>
  <conditionalFormatting sqref="X26">
    <cfRule type="cellIs" dxfId="185" priority="13" operator="equal">
      <formula>"YES"</formula>
    </cfRule>
    <cfRule type="cellIs" dxfId="184" priority="14" operator="equal">
      <formula>"NO"</formula>
    </cfRule>
  </conditionalFormatting>
  <conditionalFormatting sqref="T26">
    <cfRule type="cellIs" dxfId="183" priority="11" operator="equal">
      <formula>"YES"</formula>
    </cfRule>
    <cfRule type="cellIs" dxfId="182" priority="12" operator="equal">
      <formula>"NO"</formula>
    </cfRule>
  </conditionalFormatting>
  <conditionalFormatting sqref="V26">
    <cfRule type="cellIs" dxfId="181" priority="9" operator="equal">
      <formula>"YES"</formula>
    </cfRule>
    <cfRule type="cellIs" dxfId="180" priority="10" operator="equal">
      <formula>"NO"</formula>
    </cfRule>
  </conditionalFormatting>
  <conditionalFormatting sqref="T27">
    <cfRule type="cellIs" dxfId="179" priority="8" operator="greaterThan">
      <formula>-0.0001</formula>
    </cfRule>
  </conditionalFormatting>
  <conditionalFormatting sqref="T27">
    <cfRule type="cellIs" dxfId="178" priority="7" operator="lessThan">
      <formula>0</formula>
    </cfRule>
  </conditionalFormatting>
  <conditionalFormatting sqref="V27">
    <cfRule type="cellIs" dxfId="177" priority="6" operator="greaterThan">
      <formula>-0.0001</formula>
    </cfRule>
  </conditionalFormatting>
  <conditionalFormatting sqref="V27">
    <cfRule type="cellIs" dxfId="176" priority="5" operator="lessThan">
      <formula>0</formula>
    </cfRule>
  </conditionalFormatting>
  <conditionalFormatting sqref="AA27">
    <cfRule type="cellIs" dxfId="175" priority="4" operator="greaterThan">
      <formula>-0.0001</formula>
    </cfRule>
  </conditionalFormatting>
  <conditionalFormatting sqref="AA27">
    <cfRule type="cellIs" dxfId="174" priority="3" operator="lessThan">
      <formula>0</formula>
    </cfRule>
  </conditionalFormatting>
  <conditionalFormatting sqref="AA26">
    <cfRule type="cellIs" dxfId="173" priority="1" operator="equal">
      <formula>"YES"</formula>
    </cfRule>
    <cfRule type="cellIs" dxfId="17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39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IF(Jan!$X$23&gt;0,AVERAGE(Jan!AA14,Feb!AA14,March!AA14,April!AA14,May!AA14),IF(Feb!$X$23&gt;0,AVERAGE(Feb!AA14,March!AA14,April!AA14,May!AA14),IF(March!$X$23&gt;0,AVERAGE(March!AA14,April!AA14,May!AA14),IF(April!$X$23&gt;0,AVERAGE(April!AA14,May!AA14),AA14))))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IF(Jan!$X$23&gt;0,AVERAGE(Jan!B23,Feb!B23,March!B23,April!B23,May!B23),IF(Feb!$X$23&gt;0,AVERAGE(Feb!B23,March!B23,April!B23,May!B23),IF(March!$X$23&gt;0,AVERAGE(March!B23,April!B23,May!B23),IF(April!$X$23&gt;0,AVERAGE(April!B23,May!B23),B23))))</f>
        <v>0</v>
      </c>
      <c r="C28" s="83"/>
      <c r="D28" s="83">
        <f>IF(Jan!$X$23&gt;0,AVERAGE(Jan!D23,Feb!D23,March!D23,April!D23,May!D23),IF(Feb!$X$23&gt;0,AVERAGE(Feb!D23,March!D23,April!D23,May!D23),IF(March!$X$23&gt;0,AVERAGE(March!D23,April!D23,May!D23),IF(April!$X$23&gt;0,AVERAGE(April!D23,May!D23),D23))))</f>
        <v>0</v>
      </c>
      <c r="E28" s="83"/>
      <c r="F28" s="83">
        <f>IF(Jan!$X$23&gt;0,AVERAGE(Jan!F23,Feb!F23,March!F23,April!F23,May!F23),IF(Feb!$X$23&gt;0,AVERAGE(Feb!F23,March!F23,April!F23,May!F23),IF(March!$X$23&gt;0,AVERAGE(March!F23,April!F23,May!F23),IF(April!$X$23&gt;0,AVERAGE(April!F23,May!F23),F23))))</f>
        <v>0</v>
      </c>
      <c r="G28" s="83"/>
      <c r="H28" s="83">
        <f>IF(Jan!$X$23&gt;0,AVERAGE(Jan!H23,Feb!H23,March!H23,April!H23,May!H23),IF(Feb!$X$23&gt;0,AVERAGE(Feb!H23,March!H23,April!H23,May!H23),IF(March!$X$23&gt;0,AVERAGE(March!H23,April!H23,May!H23),IF(April!$X$23&gt;0,AVERAGE(April!H23,May!H23),H23))))</f>
        <v>0</v>
      </c>
      <c r="I28" s="83"/>
      <c r="J28" s="83">
        <f>IF(Jan!$X$23&gt;0,AVERAGE(Jan!J23,Feb!J23,March!J23,April!J23,May!J23),IF(Feb!$X$23&gt;0,AVERAGE(Feb!J23,March!J23,April!J23,May!J23),IF(March!$X$23&gt;0,AVERAGE(March!J23,April!J23,May!J23),IF(April!$X$23&gt;0,AVERAGE(April!J23,May!J23),J23))))</f>
        <v>0</v>
      </c>
      <c r="K28" s="83"/>
      <c r="L28" s="83">
        <f>IF(Jan!$X$23&gt;0,AVERAGE(Jan!L23,Feb!L23,March!L23,April!L23,May!L23),IF(Feb!$X$23&gt;0,AVERAGE(Feb!L23,March!L23,April!L23,May!L23),IF(March!$X$23&gt;0,AVERAGE(March!L23,April!L23,May!L23),IF(April!$X$23&gt;0,AVERAGE(April!L23,May!L23),L23))))</f>
        <v>0</v>
      </c>
      <c r="M28" s="83"/>
      <c r="N28" s="83">
        <f>IF(Jan!$X$23&gt;0,AVERAGE(Jan!N23,Feb!N23,March!N23,April!N23,May!N23),IF(Feb!$X$23&gt;0,AVERAGE(Feb!N23,March!N23,April!N23,May!N23),IF(March!$X$23&gt;0,AVERAGE(March!N23,April!N23,May!N23),IF(April!$X$23&gt;0,AVERAGE(April!N23,May!N23),N23))))</f>
        <v>0</v>
      </c>
      <c r="O28" s="83"/>
      <c r="P28" s="83">
        <f>IF(Jan!$X$23&gt;0,AVERAGE(Jan!P23,Feb!P23,March!P23,April!P23,May!P23),IF(Feb!$X$23&gt;0,AVERAGE(Feb!P23,March!P23,April!P23,May!P23),IF(March!$X$23&gt;0,AVERAGE(March!P23,April!P23,May!P23),IF(April!$X$23&gt;0,AVERAGE(April!P23,May!P23),P23))))</f>
        <v>0</v>
      </c>
      <c r="Q28" s="83"/>
      <c r="R28" s="83">
        <f>IF(Jan!$X$23&gt;0,AVERAGE(Jan!R23,Feb!R23,March!R23,April!R23,May!R23),IF(Feb!$X$23&gt;0,AVERAGE(Feb!R23,March!R23,April!R23,May!R23),IF(March!$X$23&gt;0,AVERAGE(March!R23,April!R23,May!R23),IF(April!$X$23&gt;0,AVERAGE(April!R23,May!R23),R23))))</f>
        <v>0</v>
      </c>
      <c r="S28" s="83"/>
      <c r="T28" s="83">
        <f>IF(Jan!$X$23&gt;0,AVERAGE(Jan!T23,Feb!T23,March!T23,April!T23,May!T23),IF(Feb!$X$23&gt;0,AVERAGE(Feb!T23,March!T23,April!T23,May!T23),IF(March!$X$23&gt;0,AVERAGE(March!T23,April!T23,May!T23),IF(April!$X$23&gt;0,AVERAGE(April!T23,May!T23),T23))))</f>
        <v>0</v>
      </c>
      <c r="U28" s="83"/>
      <c r="V28" s="83">
        <f>IF(Jan!$X$23&gt;0,AVERAGE(Jan!V23,Feb!V23,March!V23,April!V23,May!V23),IF(Feb!$X$23&gt;0,AVERAGE(Feb!V23,March!V23,April!V23,May!V23),IF(March!$X$23&gt;0,AVERAGE(March!V23,April!V23,May!V23),IF(April!$X$23&gt;0,AVERAGE(April!V23,May!V23),V23))))</f>
        <v>0</v>
      </c>
      <c r="W28" s="83"/>
      <c r="X28" s="31">
        <f>IF(Jan!$X$23&gt;0,AVERAGE(Jan!X23,Feb!X23,March!X23,April!X23,May!X23),IF(Feb!$X$23&gt;0,AVERAGE(Feb!X23,March!X23,April!X23,May!X23),IF(March!$X$23&gt;0,AVERAGE(March!X23,April!X23,May!X23),IF(April!$X$23&gt;0,AVERAGE(April!X23,May!X23),X23))))</f>
        <v>0</v>
      </c>
      <c r="Y28" s="22"/>
      <c r="AA28" s="31">
        <f>IF(Jan!$X$23&gt;0,AVERAGE(Jan!AA23,Feb!AA23,March!AA23,April!AA23,May!AA23),IF(Feb!$X$23&gt;0,AVERAGE(Feb!AA23,March!AA23,April!AA23,May!AA23),IF(March!$X$23&gt;0,AVERAGE(March!AA23,April!AA23,May!AA23),IF(April!$X$23&gt;0,AVERAGE(April!AA23,May!AA23),AA23))))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171" priority="20" operator="greaterThan">
      <formula>-0.0001</formula>
    </cfRule>
  </conditionalFormatting>
  <conditionalFormatting sqref="B27 D27 F27 H27 J27 L27 N27 P27 R27">
    <cfRule type="cellIs" dxfId="170" priority="19" operator="lessThan">
      <formula>0</formula>
    </cfRule>
  </conditionalFormatting>
  <conditionalFormatting sqref="B26 R26 P26 N26 L26 J26 H26 F26 D26">
    <cfRule type="cellIs" dxfId="169" priority="17" operator="equal">
      <formula>"YES"</formula>
    </cfRule>
    <cfRule type="cellIs" dxfId="168" priority="18" operator="equal">
      <formula>"NO"</formula>
    </cfRule>
  </conditionalFormatting>
  <conditionalFormatting sqref="X27">
    <cfRule type="cellIs" dxfId="167" priority="16" operator="greaterThan">
      <formula>-0.0001</formula>
    </cfRule>
  </conditionalFormatting>
  <conditionalFormatting sqref="X27">
    <cfRule type="cellIs" dxfId="166" priority="15" operator="lessThan">
      <formula>0</formula>
    </cfRule>
  </conditionalFormatting>
  <conditionalFormatting sqref="X26">
    <cfRule type="cellIs" dxfId="165" priority="13" operator="equal">
      <formula>"YES"</formula>
    </cfRule>
    <cfRule type="cellIs" dxfId="164" priority="14" operator="equal">
      <formula>"NO"</formula>
    </cfRule>
  </conditionalFormatting>
  <conditionalFormatting sqref="T26">
    <cfRule type="cellIs" dxfId="163" priority="11" operator="equal">
      <formula>"YES"</formula>
    </cfRule>
    <cfRule type="cellIs" dxfId="162" priority="12" operator="equal">
      <formula>"NO"</formula>
    </cfRule>
  </conditionalFormatting>
  <conditionalFormatting sqref="V26">
    <cfRule type="cellIs" dxfId="161" priority="9" operator="equal">
      <formula>"YES"</formula>
    </cfRule>
    <cfRule type="cellIs" dxfId="160" priority="10" operator="equal">
      <formula>"NO"</formula>
    </cfRule>
  </conditionalFormatting>
  <conditionalFormatting sqref="T27">
    <cfRule type="cellIs" dxfId="159" priority="8" operator="greaterThan">
      <formula>-0.0001</formula>
    </cfRule>
  </conditionalFormatting>
  <conditionalFormatting sqref="T27">
    <cfRule type="cellIs" dxfId="158" priority="7" operator="lessThan">
      <formula>0</formula>
    </cfRule>
  </conditionalFormatting>
  <conditionalFormatting sqref="V27">
    <cfRule type="cellIs" dxfId="157" priority="6" operator="greaterThan">
      <formula>-0.0001</formula>
    </cfRule>
  </conditionalFormatting>
  <conditionalFormatting sqref="V27">
    <cfRule type="cellIs" dxfId="156" priority="5" operator="lessThan">
      <formula>0</formula>
    </cfRule>
  </conditionalFormatting>
  <conditionalFormatting sqref="AA27">
    <cfRule type="cellIs" dxfId="155" priority="4" operator="greaterThan">
      <formula>-0.0001</formula>
    </cfRule>
  </conditionalFormatting>
  <conditionalFormatting sqref="AA27">
    <cfRule type="cellIs" dxfId="154" priority="3" operator="lessThan">
      <formula>0</formula>
    </cfRule>
  </conditionalFormatting>
  <conditionalFormatting sqref="AA26">
    <cfRule type="cellIs" dxfId="153" priority="1" operator="equal">
      <formula>"YES"</formula>
    </cfRule>
    <cfRule type="cellIs" dxfId="15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40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,April!AA14,May!AA14,June!AA14),IF(Feb!$X$23&gt;0,AVERAGE(Feb!AA14,March!AA14,April!AA14,May!AA14,June!AA14),IF(March!$X$23&gt;0,AVERAGE(March!AA14,April!AA14,May!AA14,June!AA14),IF(April!$X$23&gt;0,AVERAGE(April!AA14,May!AA14,June!AA14),IF(May!$X$23&gt;0,AVERAGE(May!AA14,June!AA14),AA14))))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,April!B23,May!B23,June!B23),IF(Feb!$X$23&gt;0,AVERAGE(Feb!B23,March!B23,April!B23,May!B23,June!B23),IF(March!$X$23&gt;0,AVERAGE(March!B23,April!B23,May!B23,June!B23),IF(April!$X$23&gt;0,AVERAGE(April!B23,May!B23,June!B23),IF(May!$X$23&gt;0,AVERAGE(May!B23,June!B23),B23)))))</f>
        <v>0</v>
      </c>
      <c r="C28" s="83"/>
      <c r="D28" s="83">
        <f>IF(Jan!$X$23&gt;0,AVERAGE(Jan!D23,Feb!D23,March!D23,April!D23,May!D23,June!D23),IF(Feb!$X$23&gt;0,AVERAGE(Feb!D23,March!D23,April!D23,May!D23,June!D23),IF(March!$X$23&gt;0,AVERAGE(March!D23,April!D23,May!D23,June!D23),IF(April!$X$23&gt;0,AVERAGE(April!D23,May!D23,June!D23),IF(May!$X$23&gt;0,AVERAGE(May!D23,June!D23),D23)))))</f>
        <v>0</v>
      </c>
      <c r="E28" s="83"/>
      <c r="F28" s="83">
        <f>IF(Jan!$X$23&gt;0,AVERAGE(Jan!F23,Feb!F23,March!F23,April!F23,May!F23,June!F23),IF(Feb!$X$23&gt;0,AVERAGE(Feb!F23,March!F23,April!F23,May!F23,June!F23),IF(March!$X$23&gt;0,AVERAGE(March!F23,April!F23,May!F23,June!F23),IF(April!$X$23&gt;0,AVERAGE(April!F23,May!F23,June!F23),IF(May!$X$23&gt;0,AVERAGE(May!F23,June!F23),F23)))))</f>
        <v>0</v>
      </c>
      <c r="G28" s="83"/>
      <c r="H28" s="83">
        <f>IF(Jan!$X$23&gt;0,AVERAGE(Jan!H23,Feb!H23,March!H23,April!H23,May!H23,June!H23),IF(Feb!$X$23&gt;0,AVERAGE(Feb!H23,March!H23,April!H23,May!H23,June!H23),IF(March!$X$23&gt;0,AVERAGE(March!H23,April!H23,May!H23,June!H23),IF(April!$X$23&gt;0,AVERAGE(April!H23,May!H23,June!H23),IF(May!$X$23&gt;0,AVERAGE(May!H23,June!H23),H23)))))</f>
        <v>0</v>
      </c>
      <c r="I28" s="83"/>
      <c r="J28" s="83">
        <f>IF(Jan!$X$23&gt;0,AVERAGE(Jan!J23,Feb!J23,March!J23,April!J23,May!J23,June!J23),IF(Feb!$X$23&gt;0,AVERAGE(Feb!J23,March!J23,April!J23,May!J23,June!J23),IF(March!$X$23&gt;0,AVERAGE(March!J23,April!J23,May!J23,June!J23),IF(April!$X$23&gt;0,AVERAGE(April!J23,May!J23,June!J23),IF(May!$X$23&gt;0,AVERAGE(May!J23,June!J23),J23)))))</f>
        <v>0</v>
      </c>
      <c r="K28" s="83"/>
      <c r="L28" s="83">
        <f>IF(Jan!$X$23&gt;0,AVERAGE(Jan!L23,Feb!L23,March!L23,April!L23,May!L23,June!L23),IF(Feb!$X$23&gt;0,AVERAGE(Feb!L23,March!L23,April!L23,May!L23,June!L23),IF(March!$X$23&gt;0,AVERAGE(March!L23,April!L23,May!L23,June!L23),IF(April!$X$23&gt;0,AVERAGE(April!L23,May!L23,June!L23),IF(May!$X$23&gt;0,AVERAGE(May!L23,June!L23),L23)))))</f>
        <v>0</v>
      </c>
      <c r="M28" s="83"/>
      <c r="N28" s="83">
        <f>IF(Jan!$X$23&gt;0,AVERAGE(Jan!N23,Feb!N23,March!N23,April!N23,May!N23,June!N23),IF(Feb!$X$23&gt;0,AVERAGE(Feb!N23,March!N23,April!N23,May!N23,June!N23),IF(March!$X$23&gt;0,AVERAGE(March!N23,April!N23,May!N23,June!N23),IF(April!$X$23&gt;0,AVERAGE(April!N23,May!N23,June!N23),IF(May!$X$23&gt;0,AVERAGE(May!N23,June!N23),N23)))))</f>
        <v>0</v>
      </c>
      <c r="O28" s="83"/>
      <c r="P28" s="83">
        <f>IF(Jan!$X$23&gt;0,AVERAGE(Jan!P23,Feb!P23,March!P23,April!P23,May!P23,June!P23),IF(Feb!$X$23&gt;0,AVERAGE(Feb!P23,March!P23,April!P23,May!P23,June!P23),IF(March!$X$23&gt;0,AVERAGE(March!P23,April!P23,May!P23,June!P23),IF(April!$X$23&gt;0,AVERAGE(April!P23,May!P23,June!P23),IF(May!$X$23&gt;0,AVERAGE(May!P23,June!P23),P23)))))</f>
        <v>0</v>
      </c>
      <c r="Q28" s="83"/>
      <c r="R28" s="83">
        <f>IF(Jan!$X$23&gt;0,AVERAGE(Jan!R23,Feb!R23,March!R23,April!R23,May!R23,June!R23),IF(Feb!$X$23&gt;0,AVERAGE(Feb!R23,March!R23,April!R23,May!R23,June!R23),IF(March!$X$23&gt;0,AVERAGE(March!R23,April!R23,May!R23,June!R23),IF(April!$X$23&gt;0,AVERAGE(April!R23,May!R23,June!R23),IF(May!$X$23&gt;0,AVERAGE(May!R23,June!R23),R23)))))</f>
        <v>0</v>
      </c>
      <c r="S28" s="83"/>
      <c r="T28" s="83">
        <f>IF(Jan!$X$23&gt;0,AVERAGE(Jan!T23,Feb!T23,March!T23,April!T23,May!T23,June!T23),IF(Feb!$X$23&gt;0,AVERAGE(Feb!T23,March!T23,April!T23,May!T23,June!T23),IF(March!$X$23&gt;0,AVERAGE(March!T23,April!T23,May!T23,June!T23),IF(April!$X$23&gt;0,AVERAGE(April!T23,May!T23,June!T23),IF(May!$X$23&gt;0,AVERAGE(May!T23,June!T23),T23)))))</f>
        <v>0</v>
      </c>
      <c r="U28" s="83"/>
      <c r="V28" s="83">
        <f>IF(Jan!$X$23&gt;0,AVERAGE(Jan!V23,Feb!V23,March!V23,April!V23,May!V23,June!V23),IF(Feb!$X$23&gt;0,AVERAGE(Feb!V23,March!V23,April!V23,May!V23,June!V23),IF(March!$X$23&gt;0,AVERAGE(March!V23,April!V23,May!V23,June!V23),IF(April!$X$23&gt;0,AVERAGE(April!V23,May!V23,June!V23),IF(May!$X$23&gt;0,AVERAGE(May!V23,June!V23),V23)))))</f>
        <v>0</v>
      </c>
      <c r="W28" s="83"/>
      <c r="X28" s="31">
        <f>IF(Jan!$X$23&gt;0,AVERAGE(Jan!X23,Feb!X23,March!X23,April!X23,May!X23,June!X23),IF(Feb!$X$23&gt;0,AVERAGE(Feb!X23,March!X23,April!X23,May!X23,June!X23),IF(March!$X$23&gt;0,AVERAGE(March!X23,April!X23,May!X23,June!X23),IF(April!$X$23&gt;0,AVERAGE(April!X23,May!X23,June!X23),IF(May!$X$23&gt;0,AVERAGE(May!X23,June!X23),X23)))))</f>
        <v>0</v>
      </c>
      <c r="Y28" s="22"/>
      <c r="AA28" s="31">
        <f>IF(Jan!$X$23&gt;0,AVERAGE(Jan!AA23,Feb!AA23,March!AA23,April!AA23,May!AA23,June!AA23),IF(Feb!$X$23&gt;0,AVERAGE(Feb!AA23,March!AA23,April!AA23,May!AA23,June!AA23),IF(March!$X$23&gt;0,AVERAGE(March!AA23,April!AA23,May!AA23,June!AA23),IF(April!$X$23&gt;0,AVERAGE(April!AA23,May!AA23,June!AA23),IF(May!$X$23&gt;0,AVERAGE(May!AA23,June!AA23),AA23))))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151" priority="20" operator="greaterThan">
      <formula>-0.0001</formula>
    </cfRule>
  </conditionalFormatting>
  <conditionalFormatting sqref="B27 D27 F27 H27 J27 L27 N27 P27 R27">
    <cfRule type="cellIs" dxfId="150" priority="19" operator="lessThan">
      <formula>0</formula>
    </cfRule>
  </conditionalFormatting>
  <conditionalFormatting sqref="B26 R26 P26 N26 L26 J26 H26 F26 D26">
    <cfRule type="cellIs" dxfId="149" priority="17" operator="equal">
      <formula>"YES"</formula>
    </cfRule>
    <cfRule type="cellIs" dxfId="148" priority="18" operator="equal">
      <formula>"NO"</formula>
    </cfRule>
  </conditionalFormatting>
  <conditionalFormatting sqref="X27">
    <cfRule type="cellIs" dxfId="147" priority="16" operator="greaterThan">
      <formula>-0.0001</formula>
    </cfRule>
  </conditionalFormatting>
  <conditionalFormatting sqref="X27">
    <cfRule type="cellIs" dxfId="146" priority="15" operator="lessThan">
      <formula>0</formula>
    </cfRule>
  </conditionalFormatting>
  <conditionalFormatting sqref="X26">
    <cfRule type="cellIs" dxfId="145" priority="13" operator="equal">
      <formula>"YES"</formula>
    </cfRule>
    <cfRule type="cellIs" dxfId="144" priority="14" operator="equal">
      <formula>"NO"</formula>
    </cfRule>
  </conditionalFormatting>
  <conditionalFormatting sqref="T26">
    <cfRule type="cellIs" dxfId="143" priority="11" operator="equal">
      <formula>"YES"</formula>
    </cfRule>
    <cfRule type="cellIs" dxfId="142" priority="12" operator="equal">
      <formula>"NO"</formula>
    </cfRule>
  </conditionalFormatting>
  <conditionalFormatting sqref="V26">
    <cfRule type="cellIs" dxfId="141" priority="9" operator="equal">
      <formula>"YES"</formula>
    </cfRule>
    <cfRule type="cellIs" dxfId="140" priority="10" operator="equal">
      <formula>"NO"</formula>
    </cfRule>
  </conditionalFormatting>
  <conditionalFormatting sqref="T27">
    <cfRule type="cellIs" dxfId="139" priority="8" operator="greaterThan">
      <formula>-0.0001</formula>
    </cfRule>
  </conditionalFormatting>
  <conditionalFormatting sqref="T27">
    <cfRule type="cellIs" dxfId="138" priority="7" operator="lessThan">
      <formula>0</formula>
    </cfRule>
  </conditionalFormatting>
  <conditionalFormatting sqref="V27">
    <cfRule type="cellIs" dxfId="137" priority="6" operator="greaterThan">
      <formula>-0.0001</formula>
    </cfRule>
  </conditionalFormatting>
  <conditionalFormatting sqref="V27">
    <cfRule type="cellIs" dxfId="136" priority="5" operator="lessThan">
      <formula>0</formula>
    </cfRule>
  </conditionalFormatting>
  <conditionalFormatting sqref="AA27">
    <cfRule type="cellIs" dxfId="135" priority="4" operator="greaterThan">
      <formula>-0.0001</formula>
    </cfRule>
  </conditionalFormatting>
  <conditionalFormatting sqref="AA27">
    <cfRule type="cellIs" dxfId="134" priority="3" operator="lessThan">
      <formula>0</formula>
    </cfRule>
  </conditionalFormatting>
  <conditionalFormatting sqref="AA26">
    <cfRule type="cellIs" dxfId="133" priority="1" operator="equal">
      <formula>"YES"</formula>
    </cfRule>
    <cfRule type="cellIs" dxfId="13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41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,April!AA14,May!AA14,June!AA14,July!AA14),IF(Feb!$X$23&gt;0,AVERAGE(Feb!AA14,March!AA14,April!AA14,May!AA14,June!AA14,July!AA14),IF(March!$X$23&gt;0,AVERAGE(March!AA14,April!AA14,May!AA14,June!AA14,July!AA14),IF(April!$X$23&gt;0,AVERAGE(April!AA14,May!AA14,June!AA14,July!AA14),IF(May!$X$23&gt;0,AVERAGE(May!AA14,June!AA14,July!AA14),IF(June!$X$23&gt;0,AVERAGE(June!AA14,July!AA14),AA14)))))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,April!B23,May!B23,June!B23,July!B23),IF(Feb!$X$23&gt;0,AVERAGE(Feb!B23,March!B23,April!B23,May!B23,June!B23,July!B23),IF(March!$X$23&gt;0,AVERAGE(March!B23,April!B23,May!B23,June!B23,July!B23),IF(April!$X$23&gt;0,AVERAGE(April!B23,May!B23,June!B23,July!B23),IF(May!$X$23&gt;0,AVERAGE(May!B23,June!B23,July!B23),IF(June!$X$23&gt;0,AVERAGE(June!B23,July!B23),B23))))))</f>
        <v>0</v>
      </c>
      <c r="C28" s="83"/>
      <c r="D28" s="83">
        <f>IF(Jan!$X$23&gt;0,AVERAGE(Jan!D23,Feb!D23,March!D23,April!D23,May!D23,June!D23,July!D23),IF(Feb!$X$23&gt;0,AVERAGE(Feb!D23,March!D23,April!D23,May!D23,June!D23,July!D23),IF(March!$X$23&gt;0,AVERAGE(March!D23,April!D23,May!D23,June!D23,July!D23),IF(April!$X$23&gt;0,AVERAGE(April!D23,May!D23,June!D23,July!D23),IF(May!$X$23&gt;0,AVERAGE(May!D23,June!D23,July!D23),IF(June!$X$23&gt;0,AVERAGE(June!D23,July!D23),D23))))))</f>
        <v>0</v>
      </c>
      <c r="E28" s="83"/>
      <c r="F28" s="83">
        <f>IF(Jan!$X$23&gt;0,AVERAGE(Jan!F23,Feb!F23,March!F23,April!F23,May!F23,June!F23,July!F23),IF(Feb!$X$23&gt;0,AVERAGE(Feb!F23,March!F23,April!F23,May!F23,June!F23,July!F23),IF(March!$X$23&gt;0,AVERAGE(March!F23,April!F23,May!F23,June!F23,July!F23),IF(April!$X$23&gt;0,AVERAGE(April!F23,May!F23,June!F23,July!F23),IF(May!$X$23&gt;0,AVERAGE(May!F23,June!F23,July!F23),IF(June!$X$23&gt;0,AVERAGE(June!F23,July!F23),F23))))))</f>
        <v>0</v>
      </c>
      <c r="G28" s="83"/>
      <c r="H28" s="83">
        <f>IF(Jan!$X$23&gt;0,AVERAGE(Jan!H23,Feb!H23,March!H23,April!H23,May!H23,June!H23,July!H23),IF(Feb!$X$23&gt;0,AVERAGE(Feb!H23,March!H23,April!H23,May!H23,June!H23,July!H23),IF(March!$X$23&gt;0,AVERAGE(March!H23,April!H23,May!H23,June!H23,July!H23),IF(April!$X$23&gt;0,AVERAGE(April!H23,May!H23,June!H23,July!H23),IF(May!$X$23&gt;0,AVERAGE(May!H23,June!H23,July!H23),IF(June!$X$23&gt;0,AVERAGE(June!H23,July!H23),H23))))))</f>
        <v>0</v>
      </c>
      <c r="I28" s="83"/>
      <c r="J28" s="83">
        <f>IF(Jan!$X$23&gt;0,AVERAGE(Jan!J23,Feb!J23,March!J23,April!J23,May!J23,June!J23,July!J23),IF(Feb!$X$23&gt;0,AVERAGE(Feb!J23,March!J23,April!J23,May!J23,June!J23,July!J23),IF(March!$X$23&gt;0,AVERAGE(March!J23,April!J23,May!J23,June!J23,July!J23),IF(April!$X$23&gt;0,AVERAGE(April!J23,May!J23,June!J23,July!J23),IF(May!$X$23&gt;0,AVERAGE(May!J23,June!J23,July!J23),IF(June!$X$23&gt;0,AVERAGE(June!J23,July!J23),J23))))))</f>
        <v>0</v>
      </c>
      <c r="K28" s="83"/>
      <c r="L28" s="83">
        <f>IF(Jan!$X$23&gt;0,AVERAGE(Jan!L23,Feb!L23,March!L23,April!L23,May!L23,June!L23,July!L23),IF(Feb!$X$23&gt;0,AVERAGE(Feb!L23,March!L23,April!L23,May!L23,June!L23,July!L23),IF(March!$X$23&gt;0,AVERAGE(March!L23,April!L23,May!L23,June!L23,July!L23),IF(April!$X$23&gt;0,AVERAGE(April!L23,May!L23,June!L23,July!L23),IF(May!$X$23&gt;0,AVERAGE(May!L23,June!L23,July!L23),IF(June!$X$23&gt;0,AVERAGE(June!L23,July!L23),L23))))))</f>
        <v>0</v>
      </c>
      <c r="M28" s="83"/>
      <c r="N28" s="83">
        <f>IF(Jan!$X$23&gt;0,AVERAGE(Jan!N23,Feb!N23,March!N23,April!N23,May!N23,June!N23,July!N23),IF(Feb!$X$23&gt;0,AVERAGE(Feb!N23,March!N23,April!N23,May!N23,June!N23,July!N23),IF(March!$X$23&gt;0,AVERAGE(March!N23,April!N23,May!N23,June!N23,July!N23),IF(April!$X$23&gt;0,AVERAGE(April!N23,May!N23,June!N23,July!N23),IF(May!$X$23&gt;0,AVERAGE(May!N23,June!N23,July!N23),IF(June!$X$23&gt;0,AVERAGE(June!N23,July!N23),N23))))))</f>
        <v>0</v>
      </c>
      <c r="O28" s="83"/>
      <c r="P28" s="83">
        <f>IF(Jan!$X$23&gt;0,AVERAGE(Jan!P23,Feb!P23,March!P23,April!P23,May!P23,June!P23,July!P23),IF(Feb!$X$23&gt;0,AVERAGE(Feb!P23,March!P23,April!P23,May!P23,June!P23,July!P23),IF(March!$X$23&gt;0,AVERAGE(March!P23,April!P23,May!P23,June!P23,July!P23),IF(April!$X$23&gt;0,AVERAGE(April!P23,May!P23,June!P23,July!P23),IF(May!$X$23&gt;0,AVERAGE(May!P23,June!P23,July!P23),IF(June!$X$23&gt;0,AVERAGE(June!P23,July!P23),P23))))))</f>
        <v>0</v>
      </c>
      <c r="Q28" s="83"/>
      <c r="R28" s="83">
        <f>IF(Jan!$X$23&gt;0,AVERAGE(Jan!R23,Feb!R23,March!R23,April!R23,May!R23,June!R23,July!R23),IF(Feb!$X$23&gt;0,AVERAGE(Feb!R23,March!R23,April!R23,May!R23,June!R23,July!R23),IF(March!$X$23&gt;0,AVERAGE(March!R23,April!R23,May!R23,June!R23,July!R23),IF(April!$X$23&gt;0,AVERAGE(April!R23,May!R23,June!R23,July!R23),IF(May!$X$23&gt;0,AVERAGE(May!R23,June!R23,July!R23),IF(June!$X$23&gt;0,AVERAGE(June!R23,July!R23),R23))))))</f>
        <v>0</v>
      </c>
      <c r="S28" s="83"/>
      <c r="T28" s="83">
        <f>IF(Jan!$X$23&gt;0,AVERAGE(Jan!T23,Feb!T23,March!T23,April!T23,May!T23,June!T23,July!T23),IF(Feb!$X$23&gt;0,AVERAGE(Feb!T23,March!T23,April!T23,May!T23,June!T23,July!T23),IF(March!$X$23&gt;0,AVERAGE(March!T23,April!T23,May!T23,June!T23,July!T23),IF(April!$X$23&gt;0,AVERAGE(April!T23,May!T23,June!T23,July!T23),IF(May!$X$23&gt;0,AVERAGE(May!T23,June!T23,July!T23),IF(June!$X$23&gt;0,AVERAGE(June!T23,July!T23),T23))))))</f>
        <v>0</v>
      </c>
      <c r="U28" s="83"/>
      <c r="V28" s="83">
        <f>IF(Jan!$X$23&gt;0,AVERAGE(Jan!V23,Feb!V23,March!V23,April!V23,May!V23,June!V23,July!V23),IF(Feb!$X$23&gt;0,AVERAGE(Feb!V23,March!V23,April!V23,May!V23,June!V23,July!V23),IF(March!$X$23&gt;0,AVERAGE(March!V23,April!V23,May!V23,June!V23,July!V23),IF(April!$X$23&gt;0,AVERAGE(April!V23,May!V23,June!V23,July!V23),IF(May!$X$23&gt;0,AVERAGE(May!V23,June!V23,July!V23),IF(June!$X$23&gt;0,AVERAGE(June!V23,July!V23),V23))))))</f>
        <v>0</v>
      </c>
      <c r="W28" s="83"/>
      <c r="X28" s="31">
        <f>IF(Jan!$X$23&gt;0,AVERAGE(Jan!X23,Feb!X23,March!X23,April!X23,May!X23,June!X23,July!X23),IF(Feb!$X$23&gt;0,AVERAGE(Feb!X23,March!X23,April!X23,May!X23,June!X23,July!X23),IF(March!$X$23&gt;0,AVERAGE(March!X23,April!X23,May!X23,June!X23,July!X23),IF(April!$X$23&gt;0,AVERAGE(April!X23,May!X23,June!X23,July!X23),IF(May!$X$23&gt;0,AVERAGE(May!X23,June!X23,July!X23),IF(June!$X$23&gt;0,AVERAGE(June!X23,July!X23),X23))))))</f>
        <v>0</v>
      </c>
      <c r="Y28" s="22"/>
      <c r="AA28" s="31">
        <f>IF(Jan!$X$23&gt;0,AVERAGE(Jan!AA23,Feb!AA23,March!AA23,April!AA23,May!AA23,June!AA23,July!AA23),IF(Feb!$X$23&gt;0,AVERAGE(Feb!AA23,March!AA23,April!AA23,May!AA23,June!AA23,July!AA23),IF(March!$X$23&gt;0,AVERAGE(March!AA23,April!AA23,May!AA23,June!AA23,July!AA23),IF(April!$X$23&gt;0,AVERAGE(April!AA23,May!AA23,June!AA23,July!AA23),IF(May!$X$23&gt;0,AVERAGE(May!AA23,June!AA23,July!AA23),IF(June!$X$23&gt;0,AVERAGE(June!AA23,July!AA23),AA23))))))</f>
        <v>0</v>
      </c>
    </row>
    <row r="29" spans="1:29">
      <c r="AA29" s="23"/>
    </row>
    <row r="30" spans="1:29">
      <c r="AB30" s="2"/>
    </row>
    <row r="31" spans="1:29">
      <c r="B31" s="51"/>
      <c r="C31" s="51"/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131" priority="20" operator="greaterThan">
      <formula>-0.0001</formula>
    </cfRule>
  </conditionalFormatting>
  <conditionalFormatting sqref="B27 D27 F27 H27 J27 L27 N27 P27 R27">
    <cfRule type="cellIs" dxfId="130" priority="19" operator="lessThan">
      <formula>0</formula>
    </cfRule>
  </conditionalFormatting>
  <conditionalFormatting sqref="B26 R26 P26 N26 L26 J26 H26 F26 D26">
    <cfRule type="cellIs" dxfId="129" priority="17" operator="equal">
      <formula>"YES"</formula>
    </cfRule>
    <cfRule type="cellIs" dxfId="128" priority="18" operator="equal">
      <formula>"NO"</formula>
    </cfRule>
  </conditionalFormatting>
  <conditionalFormatting sqref="X27">
    <cfRule type="cellIs" dxfId="127" priority="16" operator="greaterThan">
      <formula>-0.0001</formula>
    </cfRule>
  </conditionalFormatting>
  <conditionalFormatting sqref="X27">
    <cfRule type="cellIs" dxfId="126" priority="15" operator="lessThan">
      <formula>0</formula>
    </cfRule>
  </conditionalFormatting>
  <conditionalFormatting sqref="X26">
    <cfRule type="cellIs" dxfId="125" priority="13" operator="equal">
      <formula>"YES"</formula>
    </cfRule>
    <cfRule type="cellIs" dxfId="124" priority="14" operator="equal">
      <formula>"NO"</formula>
    </cfRule>
  </conditionalFormatting>
  <conditionalFormatting sqref="T26">
    <cfRule type="cellIs" dxfId="123" priority="11" operator="equal">
      <formula>"YES"</formula>
    </cfRule>
    <cfRule type="cellIs" dxfId="122" priority="12" operator="equal">
      <formula>"NO"</formula>
    </cfRule>
  </conditionalFormatting>
  <conditionalFormatting sqref="V26">
    <cfRule type="cellIs" dxfId="121" priority="9" operator="equal">
      <formula>"YES"</formula>
    </cfRule>
    <cfRule type="cellIs" dxfId="120" priority="10" operator="equal">
      <formula>"NO"</formula>
    </cfRule>
  </conditionalFormatting>
  <conditionalFormatting sqref="T27">
    <cfRule type="cellIs" dxfId="119" priority="8" operator="greaterThan">
      <formula>-0.0001</formula>
    </cfRule>
  </conditionalFormatting>
  <conditionalFormatting sqref="T27">
    <cfRule type="cellIs" dxfId="118" priority="7" operator="lessThan">
      <formula>0</formula>
    </cfRule>
  </conditionalFormatting>
  <conditionalFormatting sqref="V27">
    <cfRule type="cellIs" dxfId="117" priority="6" operator="greaterThan">
      <formula>-0.0001</formula>
    </cfRule>
  </conditionalFormatting>
  <conditionalFormatting sqref="V27">
    <cfRule type="cellIs" dxfId="116" priority="5" operator="lessThan">
      <formula>0</formula>
    </cfRule>
  </conditionalFormatting>
  <conditionalFormatting sqref="AA27">
    <cfRule type="cellIs" dxfId="115" priority="4" operator="greaterThan">
      <formula>-0.0001</formula>
    </cfRule>
  </conditionalFormatting>
  <conditionalFormatting sqref="AA27">
    <cfRule type="cellIs" dxfId="114" priority="3" operator="lessThan">
      <formula>0</formula>
    </cfRule>
  </conditionalFormatting>
  <conditionalFormatting sqref="AA26">
    <cfRule type="cellIs" dxfId="113" priority="1" operator="equal">
      <formula>"YES"</formula>
    </cfRule>
    <cfRule type="cellIs" dxfId="11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42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,April!AA14,May!AA14,June!AA14,July!AA14,Aug!AA14),IF(Feb!$X$23&gt;0,AVERAGE(Feb!AA14,March!AA14,April!AA14,May!AA14,June!AA14,July!AA14,Aug!AA14),IF(March!$X$23&gt;0,AVERAGE(March!AA14,April!AA14,May!AA14,June!AA14,July!AA14,Aug!AA14),IF(April!$X$23&gt;0,AVERAGE(April!AA14,May!AA14,June!AA14,July!AA14,Aug!AA14),IF(May!$X$23&gt;0,AVERAGE(May!AA14,June!AA14,July!AA14,Aug!AA14),IF(June!$X$23&gt;0,AVERAGE(June!AA14,July!AA14,Aug!AA14),IF(July!$X$23&gt;0,AVERAGE(July!AA14,Aug!AA14),AA14))))))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,April!B23,May!B23,June!B23,July!B23,Aug!B23),IF(Feb!$X$23&gt;0,AVERAGE(Feb!B23,March!B23,April!B23,May!B23,June!B23,July!B23,Aug!B23),IF(March!$X$23&gt;0,AVERAGE(March!B23,April!B23,May!B23,June!B23,July!B23,Aug!B23),IF(April!$X$23&gt;0,AVERAGE(April!B23,May!B23,June!B23,July!B23,Aug!B23),IF(May!$X$23&gt;0,AVERAGE(May!B23,June!B23,July!B23,Aug!B23),IF(June!$X$23&gt;0,AVERAGE(June!B23,July!B23,Aug!B23),IF(July!$X$23&gt;0,AVERAGE(July!B23,Aug!B23),B23)))))))</f>
        <v>0</v>
      </c>
      <c r="C28" s="83"/>
      <c r="D28" s="83">
        <f>IF(Jan!$X$23&gt;0,AVERAGE(Jan!D23,Feb!D23,March!D23,April!D23,May!D23,June!D23,July!D23,Aug!D23),IF(Feb!$X$23&gt;0,AVERAGE(Feb!D23,March!D23,April!D23,May!D23,June!D23,July!D23,Aug!D23),IF(March!$X$23&gt;0,AVERAGE(March!D23,April!D23,May!D23,June!D23,July!D23,Aug!D23),IF(April!$X$23&gt;0,AVERAGE(April!D23,May!D23,June!D23,July!D23,Aug!D23),IF(May!$X$23&gt;0,AVERAGE(May!D23,June!D23,July!D23,Aug!D23),IF(June!$X$23&gt;0,AVERAGE(June!D23,July!D23,Aug!D23),IF(July!$X$23&gt;0,AVERAGE(July!D23,Aug!D23),D23)))))))</f>
        <v>0</v>
      </c>
      <c r="E28" s="83"/>
      <c r="F28" s="83">
        <f>IF(Jan!$X$23&gt;0,AVERAGE(Jan!F23,Feb!F23,March!F23,April!F23,May!F23,June!F23,July!F23,Aug!F23),IF(Feb!$X$23&gt;0,AVERAGE(Feb!F23,March!F23,April!F23,May!F23,June!F23,July!F23,Aug!F23),IF(March!$X$23&gt;0,AVERAGE(March!F23,April!F23,May!F23,June!F23,July!F23,Aug!F23),IF(April!$X$23&gt;0,AVERAGE(April!F23,May!F23,June!F23,July!F23,Aug!F23),IF(May!$X$23&gt;0,AVERAGE(May!F23,June!F23,July!F23,Aug!F23),IF(June!$X$23&gt;0,AVERAGE(June!F23,July!F23,Aug!F23),IF(July!$X$23&gt;0,AVERAGE(July!F23,Aug!F23),F23)))))))</f>
        <v>0</v>
      </c>
      <c r="G28" s="83"/>
      <c r="H28" s="83">
        <f>IF(Jan!$X$23&gt;0,AVERAGE(Jan!H23,Feb!H23,March!H23,April!H23,May!H23,June!H23,July!H23,Aug!H23),IF(Feb!$X$23&gt;0,AVERAGE(Feb!H23,March!H23,April!H23,May!H23,June!H23,July!H23,Aug!H23),IF(March!$X$23&gt;0,AVERAGE(March!H23,April!H23,May!H23,June!H23,July!H23,Aug!H23),IF(April!$X$23&gt;0,AVERAGE(April!H23,May!H23,June!H23,July!H23,Aug!H23),IF(May!$X$23&gt;0,AVERAGE(May!H23,June!H23,July!H23,Aug!H23),IF(June!$X$23&gt;0,AVERAGE(June!H23,July!H23,Aug!H23),IF(July!$X$23&gt;0,AVERAGE(July!H23,Aug!H23),H23)))))))</f>
        <v>0</v>
      </c>
      <c r="I28" s="83"/>
      <c r="J28" s="83">
        <f>IF(Jan!$X$23&gt;0,AVERAGE(Jan!J23,Feb!J23,March!J23,April!J23,May!J23,June!J23,July!J23,Aug!J23),IF(Feb!$X$23&gt;0,AVERAGE(Feb!J23,March!J23,April!J23,May!J23,June!J23,July!J23,Aug!J23),IF(March!$X$23&gt;0,AVERAGE(March!J23,April!J23,May!J23,June!J23,July!J23,Aug!J23),IF(April!$X$23&gt;0,AVERAGE(April!J23,May!J23,June!J23,July!J23,Aug!J23),IF(May!$X$23&gt;0,AVERAGE(May!J23,June!J23,July!J23,Aug!J23),IF(June!$X$23&gt;0,AVERAGE(June!J23,July!J23,Aug!J23),IF(July!$X$23&gt;0,AVERAGE(July!J23,Aug!J23),J23)))))))</f>
        <v>0</v>
      </c>
      <c r="K28" s="83"/>
      <c r="L28" s="83">
        <f>IF(Jan!$X$23&gt;0,AVERAGE(Jan!L23,Feb!L23,March!L23,April!L23,May!L23,June!L23,July!L23,Aug!L23),IF(Feb!$X$23&gt;0,AVERAGE(Feb!L23,March!L23,April!L23,May!L23,June!L23,July!L23,Aug!L23),IF(March!$X$23&gt;0,AVERAGE(March!L23,April!L23,May!L23,June!L23,July!L23,Aug!L23),IF(April!$X$23&gt;0,AVERAGE(April!L23,May!L23,June!L23,July!L23,Aug!L23),IF(May!$X$23&gt;0,AVERAGE(May!L23,June!L23,July!L23,Aug!L23),IF(June!$X$23&gt;0,AVERAGE(June!L23,July!L23,Aug!L23),IF(July!$X$23&gt;0,AVERAGE(July!L23,Aug!L23),L23)))))))</f>
        <v>0</v>
      </c>
      <c r="M28" s="83"/>
      <c r="N28" s="83">
        <f>IF(Jan!$X$23&gt;0,AVERAGE(Jan!N23,Feb!N23,March!N23,April!N23,May!N23,June!N23,July!N23,Aug!N23),IF(Feb!$X$23&gt;0,AVERAGE(Feb!N23,March!N23,April!N23,May!N23,June!N23,July!N23,Aug!N23),IF(March!$X$23&gt;0,AVERAGE(March!N23,April!N23,May!N23,June!N23,July!N23,Aug!N23),IF(April!$X$23&gt;0,AVERAGE(April!N23,May!N23,June!N23,July!N23,Aug!N23),IF(May!$X$23&gt;0,AVERAGE(May!N23,June!N23,July!N23,Aug!N23),IF(June!$X$23&gt;0,AVERAGE(June!N23,July!N23,Aug!N23),IF(July!$X$23&gt;0,AVERAGE(July!N23,Aug!N23),N23)))))))</f>
        <v>0</v>
      </c>
      <c r="O28" s="83"/>
      <c r="P28" s="83">
        <f>IF(Jan!$X$23&gt;0,AVERAGE(Jan!P23,Feb!P23,March!P23,April!P23,May!P23,June!P23,July!P23,Aug!P23),IF(Feb!$X$23&gt;0,AVERAGE(Feb!P23,March!P23,April!P23,May!P23,June!P23,July!P23,Aug!P23),IF(March!$X$23&gt;0,AVERAGE(March!P23,April!P23,May!P23,June!P23,July!P23,Aug!P23),IF(April!$X$23&gt;0,AVERAGE(April!P23,May!P23,June!P23,July!P23,Aug!P23),IF(May!$X$23&gt;0,AVERAGE(May!P23,June!P23,July!P23,Aug!P23),IF(June!$X$23&gt;0,AVERAGE(June!P23,July!P23,Aug!P23),IF(July!$X$23&gt;0,AVERAGE(July!P23,Aug!P23),P23)))))))</f>
        <v>0</v>
      </c>
      <c r="Q28" s="83"/>
      <c r="R28" s="83">
        <f>IF(Jan!$X$23&gt;0,AVERAGE(Jan!R23,Feb!R23,March!R23,April!R23,May!R23,June!R23,July!R23,Aug!R23),IF(Feb!$X$23&gt;0,AVERAGE(Feb!R23,March!R23,April!R23,May!R23,June!R23,July!R23,Aug!R23),IF(March!$X$23&gt;0,AVERAGE(March!R23,April!R23,May!R23,June!R23,July!R23,Aug!R23),IF(April!$X$23&gt;0,AVERAGE(April!R23,May!R23,June!R23,July!R23,Aug!R23),IF(May!$X$23&gt;0,AVERAGE(May!R23,June!R23,July!R23,Aug!R23),IF(June!$X$23&gt;0,AVERAGE(June!R23,July!R23,Aug!R23),IF(July!$X$23&gt;0,AVERAGE(July!R23,Aug!R23),R23)))))))</f>
        <v>0</v>
      </c>
      <c r="S28" s="83"/>
      <c r="T28" s="83">
        <f>IF(Jan!$X$23&gt;0,AVERAGE(Jan!T23,Feb!T23,March!T23,April!T23,May!T23,June!T23,July!T23,Aug!T23),IF(Feb!$X$23&gt;0,AVERAGE(Feb!T23,March!T23,April!T23,May!T23,June!T23,July!T23,Aug!T23),IF(March!$X$23&gt;0,AVERAGE(March!T23,April!T23,May!T23,June!T23,July!T23,Aug!T23),IF(April!$X$23&gt;0,AVERAGE(April!T23,May!T23,June!T23,July!T23,Aug!T23),IF(May!$X$23&gt;0,AVERAGE(May!T23,June!T23,July!T23,Aug!T23),IF(June!$X$23&gt;0,AVERAGE(June!T23,July!T23,Aug!T23),IF(July!$X$23&gt;0,AVERAGE(July!T23,Aug!T23),T23)))))))</f>
        <v>0</v>
      </c>
      <c r="U28" s="83"/>
      <c r="V28" s="83">
        <f>IF(Jan!$X$23&gt;0,AVERAGE(Jan!V23,Feb!V23,March!V23,April!V23,May!V23,June!V23,July!V23,Aug!V23),IF(Feb!$X$23&gt;0,AVERAGE(Feb!V23,March!V23,April!V23,May!V23,June!V23,July!V23,Aug!V23),IF(March!$X$23&gt;0,AVERAGE(March!V23,April!V23,May!V23,June!V23,July!V23,Aug!V23),IF(April!$X$23&gt;0,AVERAGE(April!V23,May!V23,June!V23,July!V23,Aug!V23),IF(May!$X$23&gt;0,AVERAGE(May!V23,June!V23,July!V23,Aug!V23),IF(June!$X$23&gt;0,AVERAGE(June!V23,July!V23,Aug!V23),IF(July!$X$23&gt;0,AVERAGE(July!V23,Aug!V23),V23)))))))</f>
        <v>0</v>
      </c>
      <c r="W28" s="83"/>
      <c r="X28" s="31">
        <f>IF(Jan!$X$23&gt;0,AVERAGE(Jan!X23,Feb!X23,March!X23,April!X23,May!X23,June!X23,July!X23,Aug!X23),IF(Feb!$X$23&gt;0,AVERAGE(Feb!X23,March!X23,April!X23,May!X23,June!X23,July!X23,Aug!X23),IF(March!$X$23&gt;0,AVERAGE(March!X23,April!X23,May!X23,June!X23,July!X23,Aug!X23),IF(April!$X$23&gt;0,AVERAGE(April!X23,May!X23,June!X23,July!X23,Aug!X23),IF(May!$X$23&gt;0,AVERAGE(May!X23,June!X23,July!X23,Aug!X23),IF(June!$X$23&gt;0,AVERAGE(June!X23,July!X23,Aug!X23),IF(July!$X$23&gt;0,AVERAGE(July!X23,Aug!X23),X23)))))))</f>
        <v>0</v>
      </c>
      <c r="Y28" s="22"/>
      <c r="AA28" s="31">
        <f>IF(Jan!$X$23&gt;0,AVERAGE(Jan!AA23,Feb!AA23,March!AA23,April!AA23,May!AA23,June!AA23,July!AA23,Aug!AA23),IF(Feb!$X$23&gt;0,AVERAGE(Feb!AA23,March!AA23,April!AA23,May!AA23,June!AA23,July!AA23,Aug!AA23),IF(March!$X$23&gt;0,AVERAGE(March!AA23,April!AA23,May!AA23,June!AA23,July!AA23,Aug!AA23),IF(April!$X$23&gt;0,AVERAGE(April!AA23,May!AA23,June!AA23,July!AA23,Aug!AA23),IF(May!$X$23&gt;0,AVERAGE(May!AA23,June!AA23,July!AA23,Aug!AA23),IF(June!$X$23&gt;0,AVERAGE(June!AA23,July!AA23,Aug!AA23),IF(July!$X$23&gt;0,AVERAGE(July!AA23,Aug!AA23),AA23)))))))</f>
        <v>0</v>
      </c>
    </row>
    <row r="29" spans="1:29">
      <c r="AA29" s="23"/>
    </row>
    <row r="30" spans="1:29">
      <c r="C30" s="23"/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111" priority="20" operator="greaterThan">
      <formula>-0.0001</formula>
    </cfRule>
  </conditionalFormatting>
  <conditionalFormatting sqref="B27 D27 F27 H27 J27 L27 N27 P27 R27">
    <cfRule type="cellIs" dxfId="110" priority="19" operator="lessThan">
      <formula>0</formula>
    </cfRule>
  </conditionalFormatting>
  <conditionalFormatting sqref="B26 R26 P26 N26 L26 J26 H26 F26 D26">
    <cfRule type="cellIs" dxfId="109" priority="17" operator="equal">
      <formula>"YES"</formula>
    </cfRule>
    <cfRule type="cellIs" dxfId="108" priority="18" operator="equal">
      <formula>"NO"</formula>
    </cfRule>
  </conditionalFormatting>
  <conditionalFormatting sqref="X27">
    <cfRule type="cellIs" dxfId="107" priority="16" operator="greaterThan">
      <formula>-0.0001</formula>
    </cfRule>
  </conditionalFormatting>
  <conditionalFormatting sqref="X27">
    <cfRule type="cellIs" dxfId="106" priority="15" operator="lessThan">
      <formula>0</formula>
    </cfRule>
  </conditionalFormatting>
  <conditionalFormatting sqref="X26">
    <cfRule type="cellIs" dxfId="105" priority="13" operator="equal">
      <formula>"YES"</formula>
    </cfRule>
    <cfRule type="cellIs" dxfId="104" priority="14" operator="equal">
      <formula>"NO"</formula>
    </cfRule>
  </conditionalFormatting>
  <conditionalFormatting sqref="T26">
    <cfRule type="cellIs" dxfId="103" priority="11" operator="equal">
      <formula>"YES"</formula>
    </cfRule>
    <cfRule type="cellIs" dxfId="102" priority="12" operator="equal">
      <formula>"NO"</formula>
    </cfRule>
  </conditionalFormatting>
  <conditionalFormatting sqref="V26">
    <cfRule type="cellIs" dxfId="101" priority="9" operator="equal">
      <formula>"YES"</formula>
    </cfRule>
    <cfRule type="cellIs" dxfId="100" priority="10" operator="equal">
      <formula>"NO"</formula>
    </cfRule>
  </conditionalFormatting>
  <conditionalFormatting sqref="T27">
    <cfRule type="cellIs" dxfId="99" priority="8" operator="greaterThan">
      <formula>-0.0001</formula>
    </cfRule>
  </conditionalFormatting>
  <conditionalFormatting sqref="T27">
    <cfRule type="cellIs" dxfId="98" priority="7" operator="lessThan">
      <formula>0</formula>
    </cfRule>
  </conditionalFormatting>
  <conditionalFormatting sqref="V27">
    <cfRule type="cellIs" dxfId="97" priority="6" operator="greaterThan">
      <formula>-0.0001</formula>
    </cfRule>
  </conditionalFormatting>
  <conditionalFormatting sqref="V27">
    <cfRule type="cellIs" dxfId="96" priority="5" operator="lessThan">
      <formula>0</formula>
    </cfRule>
  </conditionalFormatting>
  <conditionalFormatting sqref="AA27">
    <cfRule type="cellIs" dxfId="95" priority="4" operator="greaterThan">
      <formula>-0.0001</formula>
    </cfRule>
  </conditionalFormatting>
  <conditionalFormatting sqref="AA27">
    <cfRule type="cellIs" dxfId="94" priority="3" operator="lessThan">
      <formula>0</formula>
    </cfRule>
  </conditionalFormatting>
  <conditionalFormatting sqref="AA26">
    <cfRule type="cellIs" dxfId="93" priority="1" operator="equal">
      <formula>"YES"</formula>
    </cfRule>
    <cfRule type="cellIs" dxfId="9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43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,April!AA14,May!AA14,June!AA14,July!AA14,Aug!AA14,Sept!AA14),IF(Feb!$X$23&gt;0,AVERAGE(Feb!AA14,March!AA14,April!AA14,May!AA14,June!AA14,July!AA14,Aug!AA14,Sept!AA14),IF(March!$X$23&gt;0,AVERAGE(March!AA14,April!AA14,May!AA14,June!AA14,July!AA14,Aug!AA14,Sept!AA14),IF(April!$X$23&gt;0,AVERAGE(April!AA14,May!AA14,June!AA14,July!AA14,Aug!AA14,Sept!AA14),IF(May!$X$23&gt;0,AVERAGE(May!AA14,June!AA14,July!AA14,Aug!AA14,Sept!AA14),IF(June!$X$23&gt;0,AVERAGE(June!AA14,July!AA14,Aug!AA14,Sept!AA14),IF(July!$X$23&gt;0,AVERAGE(July!AA14,Aug!AA14,Sept!AA14),IF(Aug!$X$23&gt;0,AVERAGE(Aug!AA14,Sept!AA14),AA14)))))))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,April!B23,May!B23,June!B23,July!B23,Aug!B23,Sept!B23),IF(Feb!$X$23&gt;0,AVERAGE(Feb!B23,March!B23,April!B23,May!B23,June!B23,July!B23,Aug!B23,Sept!B23),IF(March!$X$23&gt;0,AVERAGE(March!B23,April!B23,May!B23,June!B23,July!B23,Aug!B23,Sept!B23),IF(April!$X$23&gt;0,AVERAGE(April!B23,May!B23,June!B23,July!B23,Aug!B23,Sept!B23),IF(May!$X$23&gt;0,AVERAGE(May!B23,June!B23,July!B23,Aug!B23,Sept!B23),IF(June!$X$23&gt;0,AVERAGE(June!B23,July!B23,Aug!B23,Sept!B23),IF(July!$X$23&gt;0,AVERAGE(July!B23,Aug!B23,Sept!B23),IF(Aug!$X$23&gt;0,AVERAGE(Aug!B23,Sept!B23),B23))))))))</f>
        <v>0</v>
      </c>
      <c r="C28" s="83"/>
      <c r="D28" s="83">
        <f>IF(Jan!$X$23&gt;0,AVERAGE(Jan!D23,Feb!D23,March!D23,April!D23,May!D23,June!D23,July!D23,Aug!D23,Sept!D23),IF(Feb!$X$23&gt;0,AVERAGE(Feb!D23,March!D23,April!D23,May!D23,June!D23,July!D23,Aug!D23,Sept!D23),IF(March!$X$23&gt;0,AVERAGE(March!D23,April!D23,May!D23,June!D23,July!D23,Aug!D23,Sept!D23),IF(April!$X$23&gt;0,AVERAGE(April!D23,May!D23,June!D23,July!D23,Aug!D23,Sept!D23),IF(May!$X$23&gt;0,AVERAGE(May!D23,June!D23,July!D23,Aug!D23,Sept!D23),IF(June!$X$23&gt;0,AVERAGE(June!D23,July!D23,Aug!D23,Sept!D23),IF(July!$X$23&gt;0,AVERAGE(July!D23,Aug!D23,Sept!D23),IF(Aug!$X$23&gt;0,AVERAGE(Aug!D23,Sept!D23),D23))))))))</f>
        <v>0</v>
      </c>
      <c r="E28" s="83"/>
      <c r="F28" s="83">
        <f>IF(Jan!$X$23&gt;0,AVERAGE(Jan!F23,Feb!F23,March!F23,April!F23,May!F23,June!F23,July!F23,Aug!F23,Sept!F23),IF(Feb!$X$23&gt;0,AVERAGE(Feb!F23,March!F23,April!F23,May!F23,June!F23,July!F23,Aug!F23,Sept!F23),IF(March!$X$23&gt;0,AVERAGE(March!F23,April!F23,May!F23,June!F23,July!F23,Aug!F23,Sept!F23),IF(April!$X$23&gt;0,AVERAGE(April!F23,May!F23,June!F23,July!F23,Aug!F23,Sept!F23),IF(May!$X$23&gt;0,AVERAGE(May!F23,June!F23,July!F23,Aug!F23,Sept!F23),IF(June!$X$23&gt;0,AVERAGE(June!F23,July!F23,Aug!F23,Sept!F23),IF(July!$X$23&gt;0,AVERAGE(July!F23,Aug!F23,Sept!F23),IF(Aug!$X$23&gt;0,AVERAGE(Aug!F23,Sept!F23),F23))))))))</f>
        <v>0</v>
      </c>
      <c r="G28" s="83"/>
      <c r="H28" s="83">
        <f>IF(Jan!$X$23&gt;0,AVERAGE(Jan!H23,Feb!H23,March!H23,April!H23,May!H23,June!H23,July!H23,Aug!H23,Sept!H23),IF(Feb!$X$23&gt;0,AVERAGE(Feb!H23,March!H23,April!H23,May!H23,June!H23,July!H23,Aug!H23,Sept!H23),IF(March!$X$23&gt;0,AVERAGE(March!H23,April!H23,May!H23,June!H23,July!H23,Aug!H23,Sept!H23),IF(April!$X$23&gt;0,AVERAGE(April!H23,May!H23,June!H23,July!H23,Aug!H23,Sept!H23),IF(May!$X$23&gt;0,AVERAGE(May!H23,June!H23,July!H23,Aug!H23,Sept!H23),IF(June!$X$23&gt;0,AVERAGE(June!H23,July!H23,Aug!H23,Sept!H23),IF(July!$X$23&gt;0,AVERAGE(July!H23,Aug!H23,Sept!H23),IF(Aug!$X$23&gt;0,AVERAGE(Aug!H23,Sept!H23),H23))))))))</f>
        <v>0</v>
      </c>
      <c r="I28" s="83"/>
      <c r="J28" s="83">
        <f>IF(Jan!$X$23&gt;0,AVERAGE(Jan!J23,Feb!J23,March!J23,April!J23,May!J23,June!J23,July!J23,Aug!J23,Sept!J23),IF(Feb!$X$23&gt;0,AVERAGE(Feb!J23,March!J23,April!J23,May!J23,June!J23,July!J23,Aug!J23,Sept!J23),IF(March!$X$23&gt;0,AVERAGE(March!J23,April!J23,May!J23,June!J23,July!J23,Aug!J23,Sept!J23),IF(April!$X$23&gt;0,AVERAGE(April!J23,May!J23,June!J23,July!J23,Aug!J23,Sept!J23),IF(May!$X$23&gt;0,AVERAGE(May!J23,June!J23,July!J23,Aug!J23,Sept!J23),IF(June!$X$23&gt;0,AVERAGE(June!J23,July!J23,Aug!J23,Sept!J23),IF(July!$X$23&gt;0,AVERAGE(July!J23,Aug!J23,Sept!J23),IF(Aug!$X$23&gt;0,AVERAGE(Aug!J23,Sept!J23),J23))))))))</f>
        <v>0</v>
      </c>
      <c r="K28" s="83"/>
      <c r="L28" s="83">
        <f>IF(Jan!$X$23&gt;0,AVERAGE(Jan!L23,Feb!L23,March!L23,April!L23,May!L23,June!L23,July!L23,Aug!L23,Sept!L23),IF(Feb!$X$23&gt;0,AVERAGE(Feb!L23,March!L23,April!L23,May!L23,June!L23,July!L23,Aug!L23,Sept!L23),IF(March!$X$23&gt;0,AVERAGE(March!L23,April!L23,May!L23,June!L23,July!L23,Aug!L23,Sept!L23),IF(April!$X$23&gt;0,AVERAGE(April!L23,May!L23,June!L23,July!L23,Aug!L23,Sept!L23),IF(May!$X$23&gt;0,AVERAGE(May!L23,June!L23,July!L23,Aug!L23,Sept!L23),IF(June!$X$23&gt;0,AVERAGE(June!L23,July!L23,Aug!L23,Sept!L23),IF(July!$X$23&gt;0,AVERAGE(July!L23,Aug!L23,Sept!L23),IF(Aug!$X$23&gt;0,AVERAGE(Aug!L23,Sept!L23),L23))))))))</f>
        <v>0</v>
      </c>
      <c r="M28" s="83"/>
      <c r="N28" s="83">
        <f>IF(Jan!$X$23&gt;0,AVERAGE(Jan!N23,Feb!N23,March!N23,April!N23,May!N23,June!N23,July!N23,Aug!N23,Sept!N23),IF(Feb!$X$23&gt;0,AVERAGE(Feb!N23,March!N23,April!N23,May!N23,June!N23,July!N23,Aug!N23,Sept!N23),IF(March!$X$23&gt;0,AVERAGE(March!N23,April!N23,May!N23,June!N23,July!N23,Aug!N23,Sept!N23),IF(April!$X$23&gt;0,AVERAGE(April!N23,May!N23,June!N23,July!N23,Aug!N23,Sept!N23),IF(May!$X$23&gt;0,AVERAGE(May!N23,June!N23,July!N23,Aug!N23,Sept!N23),IF(June!$X$23&gt;0,AVERAGE(June!N23,July!N23,Aug!N23,Sept!N23),IF(July!$X$23&gt;0,AVERAGE(July!N23,Aug!N23,Sept!N23),IF(Aug!$X$23&gt;0,AVERAGE(Aug!N23,Sept!N23),N23))))))))</f>
        <v>0</v>
      </c>
      <c r="O28" s="83"/>
      <c r="P28" s="83">
        <f>IF(Jan!$X$23&gt;0,AVERAGE(Jan!P23,Feb!P23,March!P23,April!P23,May!P23,June!P23,July!P23,Aug!P23,Sept!P23),IF(Feb!$X$23&gt;0,AVERAGE(Feb!P23,March!P23,April!P23,May!P23,June!P23,July!P23,Aug!P23,Sept!P23),IF(March!$X$23&gt;0,AVERAGE(March!P23,April!P23,May!P23,June!P23,July!P23,Aug!P23,Sept!P23),IF(April!$X$23&gt;0,AVERAGE(April!P23,May!P23,June!P23,July!P23,Aug!P23,Sept!P23),IF(May!$X$23&gt;0,AVERAGE(May!P23,June!P23,July!P23,Aug!P23,Sept!P23),IF(June!$X$23&gt;0,AVERAGE(June!P23,July!P23,Aug!P23,Sept!P23),IF(July!$X$23&gt;0,AVERAGE(July!P23,Aug!P23,Sept!P23),IF(Aug!$X$23&gt;0,AVERAGE(Aug!P23,Sept!P23),P23))))))))</f>
        <v>0</v>
      </c>
      <c r="Q28" s="83"/>
      <c r="R28" s="83">
        <f>IF(Jan!$X$23&gt;0,AVERAGE(Jan!R23,Feb!R23,March!R23,April!R23,May!R23,June!R23,July!R23,Aug!R23,Sept!R23),IF(Feb!$X$23&gt;0,AVERAGE(Feb!R23,March!R23,April!R23,May!R23,June!R23,July!R23,Aug!R23,Sept!R23),IF(March!$X$23&gt;0,AVERAGE(March!R23,April!R23,May!R23,June!R23,July!R23,Aug!R23,Sept!R23),IF(April!$X$23&gt;0,AVERAGE(April!R23,May!R23,June!R23,July!R23,Aug!R23,Sept!R23),IF(May!$X$23&gt;0,AVERAGE(May!R23,June!R23,July!R23,Aug!R23,Sept!R23),IF(June!$X$23&gt;0,AVERAGE(June!R23,July!R23,Aug!R23,Sept!R23),IF(July!$X$23&gt;0,AVERAGE(July!R23,Aug!R23,Sept!R23),IF(Aug!$X$23&gt;0,AVERAGE(Aug!R23,Sept!R23),R23))))))))</f>
        <v>0</v>
      </c>
      <c r="S28" s="83"/>
      <c r="T28" s="83">
        <f>IF(Jan!$X$23&gt;0,AVERAGE(Jan!T23,Feb!T23,March!T23,April!T23,May!T23,June!T23,July!T23,Aug!T23,Sept!T23),IF(Feb!$X$23&gt;0,AVERAGE(Feb!T23,March!T23,April!T23,May!T23,June!T23,July!T23,Aug!T23,Sept!T23),IF(March!$X$23&gt;0,AVERAGE(March!T23,April!T23,May!T23,June!T23,July!T23,Aug!T23,Sept!T23),IF(April!$X$23&gt;0,AVERAGE(April!T23,May!T23,June!T23,July!T23,Aug!T23,Sept!T23),IF(May!$X$23&gt;0,AVERAGE(May!T23,June!T23,July!T23,Aug!T23,Sept!T23),IF(June!$X$23&gt;0,AVERAGE(June!T23,July!T23,Aug!T23,Sept!T23),IF(July!$X$23&gt;0,AVERAGE(July!T23,Aug!T23,Sept!T23),IF(Aug!$X$23&gt;0,AVERAGE(Aug!T23,Sept!T23),T23))))))))</f>
        <v>0</v>
      </c>
      <c r="U28" s="83"/>
      <c r="V28" s="83">
        <f>IF(Jan!$X$23&gt;0,AVERAGE(Jan!V23,Feb!V23,March!V23,April!V23,May!V23,June!V23,July!V23,Aug!V23,Sept!V23),IF(Feb!$X$23&gt;0,AVERAGE(Feb!V23,March!V23,April!V23,May!V23,June!V23,July!V23,Aug!V23,Sept!V23),IF(March!$X$23&gt;0,AVERAGE(March!V23,April!V23,May!V23,June!V23,July!V23,Aug!V23,Sept!V23),IF(April!$X$23&gt;0,AVERAGE(April!V23,May!V23,June!V23,July!V23,Aug!V23,Sept!V23),IF(May!$X$23&gt;0,AVERAGE(May!V23,June!V23,July!V23,Aug!V23,Sept!V23),IF(June!$X$23&gt;0,AVERAGE(June!V23,July!V23,Aug!V23,Sept!V23),IF(July!$X$23&gt;0,AVERAGE(July!V23,Aug!V23,Sept!V23),IF(Aug!$X$23&gt;0,AVERAGE(Aug!V23,Sept!V23),V23))))))))</f>
        <v>0</v>
      </c>
      <c r="W28" s="83"/>
      <c r="X28" s="31">
        <f>IF(Jan!$X$23&gt;0,AVERAGE(Jan!X23,Feb!X23,March!X23,April!X23,May!X23,June!X23,July!X23,Aug!X23,Sept!X23),IF(Feb!$X$23&gt;0,AVERAGE(Feb!X23,March!X23,April!X23,May!X23,June!X23,July!X23,Aug!X23,Sept!X23),IF(March!$X$23&gt;0,AVERAGE(March!X23,April!X23,May!X23,June!X23,July!X23,Aug!X23,Sept!X23),IF(April!$X$23&gt;0,AVERAGE(April!X23,May!X23,June!X23,July!X23,Aug!X23,Sept!X23),IF(May!$X$23&gt;0,AVERAGE(May!X23,June!X23,July!X23,Aug!X23,Sept!X23),IF(June!$X$23&gt;0,AVERAGE(June!X23,July!X23,Aug!X23,Sept!X23),IF(July!$X$23&gt;0,AVERAGE(July!X23,Aug!X23,Sept!X23),IF(Aug!$X$23&gt;0,AVERAGE(Aug!X23,Sept!X23),X23))))))))</f>
        <v>0</v>
      </c>
      <c r="Y28" s="22"/>
      <c r="AA28" s="31">
        <f>IF(Jan!$X$23&gt;0,AVERAGE(Jan!AA23,Feb!AA23,March!AA23,April!AA23,May!AA23,June!AA23,July!AA23,Aug!AA23,Sept!AA23),IF(Feb!$X$23&gt;0,AVERAGE(Feb!AA23,March!AA23,April!AA23,May!AA23,June!AA23,July!AA23,Aug!AA23,Sept!AA23),IF(March!$X$23&gt;0,AVERAGE(March!AA23,April!AA23,May!AA23,June!AA23,July!AA23,Aug!AA23,Sept!AA23),IF(April!$X$23&gt;0,AVERAGE(April!AA23,May!AA23,June!AA23,July!AA23,Aug!AA23,Sept!AA23),IF(May!$X$23&gt;0,AVERAGE(May!AA23,June!AA23,July!AA23,Aug!AA23,Sept!AA23),IF(June!$X$23&gt;0,AVERAGE(June!AA23,July!AA23,Aug!AA23,Sept!AA23),IF(July!$X$23&gt;0,AVERAGE(July!AA23,Aug!AA23,Sept!AA23),IF(Aug!$X$23&gt;0,AVERAGE(Aug!AA23,Sept!AA23),AA23)))))))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91" priority="20" operator="greaterThan">
      <formula>-0.0001</formula>
    </cfRule>
  </conditionalFormatting>
  <conditionalFormatting sqref="B27 D27 F27 H27 J27 L27 N27 P27 R27">
    <cfRule type="cellIs" dxfId="90" priority="19" operator="lessThan">
      <formula>0</formula>
    </cfRule>
  </conditionalFormatting>
  <conditionalFormatting sqref="B26 R26 P26 N26 L26 J26 H26 F26 D26">
    <cfRule type="cellIs" dxfId="89" priority="17" operator="equal">
      <formula>"YES"</formula>
    </cfRule>
    <cfRule type="cellIs" dxfId="88" priority="18" operator="equal">
      <formula>"NO"</formula>
    </cfRule>
  </conditionalFormatting>
  <conditionalFormatting sqref="X27">
    <cfRule type="cellIs" dxfId="87" priority="16" operator="greaterThan">
      <formula>-0.0001</formula>
    </cfRule>
  </conditionalFormatting>
  <conditionalFormatting sqref="X27">
    <cfRule type="cellIs" dxfId="86" priority="15" operator="lessThan">
      <formula>0</formula>
    </cfRule>
  </conditionalFormatting>
  <conditionalFormatting sqref="X26">
    <cfRule type="cellIs" dxfId="85" priority="13" operator="equal">
      <formula>"YES"</formula>
    </cfRule>
    <cfRule type="cellIs" dxfId="84" priority="14" operator="equal">
      <formula>"NO"</formula>
    </cfRule>
  </conditionalFormatting>
  <conditionalFormatting sqref="T26">
    <cfRule type="cellIs" dxfId="83" priority="11" operator="equal">
      <formula>"YES"</formula>
    </cfRule>
    <cfRule type="cellIs" dxfId="82" priority="12" operator="equal">
      <formula>"NO"</formula>
    </cfRule>
  </conditionalFormatting>
  <conditionalFormatting sqref="V26">
    <cfRule type="cellIs" dxfId="81" priority="9" operator="equal">
      <formula>"YES"</formula>
    </cfRule>
    <cfRule type="cellIs" dxfId="80" priority="10" operator="equal">
      <formula>"NO"</formula>
    </cfRule>
  </conditionalFormatting>
  <conditionalFormatting sqref="T27">
    <cfRule type="cellIs" dxfId="79" priority="8" operator="greaterThan">
      <formula>-0.0001</formula>
    </cfRule>
  </conditionalFormatting>
  <conditionalFormatting sqref="T27">
    <cfRule type="cellIs" dxfId="78" priority="7" operator="lessThan">
      <formula>0</formula>
    </cfRule>
  </conditionalFormatting>
  <conditionalFormatting sqref="V27">
    <cfRule type="cellIs" dxfId="77" priority="6" operator="greaterThan">
      <formula>-0.0001</formula>
    </cfRule>
  </conditionalFormatting>
  <conditionalFormatting sqref="V27">
    <cfRule type="cellIs" dxfId="76" priority="5" operator="lessThan">
      <formula>0</formula>
    </cfRule>
  </conditionalFormatting>
  <conditionalFormatting sqref="AA27">
    <cfRule type="cellIs" dxfId="75" priority="4" operator="greaterThan">
      <formula>-0.0001</formula>
    </cfRule>
  </conditionalFormatting>
  <conditionalFormatting sqref="AA27">
    <cfRule type="cellIs" dxfId="74" priority="3" operator="lessThan">
      <formula>0</formula>
    </cfRule>
  </conditionalFormatting>
  <conditionalFormatting sqref="AA26">
    <cfRule type="cellIs" dxfId="73" priority="1" operator="equal">
      <formula>"YES"</formula>
    </cfRule>
    <cfRule type="cellIs" dxfId="7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44</v>
      </c>
      <c r="B1" s="3">
        <f>Goals!B4</f>
        <v>2015</v>
      </c>
      <c r="I1" s="4">
        <f>IF(Jan!X23&gt;0,AVERAGE(Jan!B23,Feb!B23,March!B23,April!B23,May!B23,June!B23,July!B23,Aug!B23,Sept!B23,Oct!B23),IF(Feb!X23&gt;0,AVERAGE(Feb!B23,March!B23,April!B23,May!B23,June!B23,July!B23,Aug!B23,Sept!B23,Oct!B23),IF(March!X23&gt;0,AVERAGE(March!B23,April!B23,May!B23,June!B23,July!B23,Aug!B23,Sept!B23,Oct!B23),IF(April!X23&gt;0,AVERAGE(April!B23,May!B23,June!B23,July!B23,Aug!B23,Sept!B23,Oct!B23),IF(May!X23&gt;0,AVERAGE(May!B23,June!B23,July!B23,Aug!B23,Sept!B23,Oct!B23),IF(June!X23&gt;0,AVERAGE(June!B23,July!B23,Aug!B23,Sept!B23,Oct!B23),IF(July!X23&gt;0,AVERAGE(July!B23,Aug!B23,Sept!B23,Oct!B23),IF(Aug!X23&gt;0,AVERAGE(Aug!B23,Sept!B23,Oct!B23),IF(Sept!X23&gt;0,AVERAGE(Sept!B23,Oct!B23),B23)))))))))</f>
        <v>0</v>
      </c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,April!AA14,May!AA14,June!AA14,July!AA14,Aug!AA14,Sept!AA14,Oct!AA14),IF(Feb!$X$23&gt;0,AVERAGE(Feb!AA14,March!AA14,April!AA14,May!AA14,June!AA14,July!AA14,Aug!AA14,Sept!AA14,Oct!AA14),IF(March!$X$23&gt;0,AVERAGE(March!AA14,April!AA14,May!AA14,June!AA14,July!AA14,Aug!AA14,Sept!AA14,Oct!AA14),IF(April!$X$23&gt;0,AVERAGE(April!AA14,May!AA14,June!AA14,July!AA14,Aug!AA14,Sept!AA14,Oct!AA14),IF(May!$X$23&gt;0,AVERAGE(May!AA14,June!AA14,July!AA14,Aug!AA14,Sept!AA14,Oct!AA14),IF(June!$X$23&gt;0,AVERAGE(June!AA14,July!AA14,Aug!AA14,Sept!AA14,Oct!AA14),IF(July!$X$23&gt;0,AVERAGE(July!AA14,Aug!AA14,Sept!AA14,Oct!AA14),IF(Aug!$X$23&gt;0,AVERAGE(Aug!AA14,Sept!AA14,Oct!AA14),IF(Sept!$X$23&gt;0,AVERAGE(Sept!AA14,Oct!AA14),AA14))))))))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,April!B23,May!B23,June!B23,July!B23,Aug!B23,Sept!B23,Oct!B23),IF(Feb!$X$23&gt;0,AVERAGE(Feb!B23,March!B23,April!B23,May!B23,June!B23,July!B23,Aug!B23,Sept!B23,Oct!B23),IF(March!$X$23&gt;0,AVERAGE(March!B23,April!B23,May!B23,June!B23,July!B23,Aug!B23,Sept!B23,Oct!B23),IF(April!$X$23&gt;0,AVERAGE(April!B23,May!B23,June!B23,July!B23,Aug!B23,Sept!B23,Oct!B23),IF(May!$X$23&gt;0,AVERAGE(May!B23,June!B23,July!B23,Aug!B23,Sept!B23,Oct!B23),IF(June!$X$23&gt;0,AVERAGE(June!B23,July!B23,Aug!B23,Sept!B23,Oct!B23),IF(July!$X$23&gt;0,AVERAGE(July!B23,Aug!B23,Sept!B23,Oct!B23),IF(Aug!$X$23&gt;0,AVERAGE(Aug!B23,Sept!B23,Oct!B23),IF(Sept!$X$23&gt;0,AVERAGE(Sept!B23,Oct!B23),B23)))))))))</f>
        <v>0</v>
      </c>
      <c r="C28" s="83"/>
      <c r="D28" s="83">
        <f>IF(Jan!$X$23&gt;0,AVERAGE(Jan!D23,Feb!D23,March!D23,April!D23,May!D23,June!D23,July!D23,Aug!D23,Sept!D23,Oct!D23),IF(Feb!$X$23&gt;0,AVERAGE(Feb!D23,March!D23,April!D23,May!D23,June!D23,July!D23,Aug!D23,Sept!D23,Oct!D23),IF(March!$X$23&gt;0,AVERAGE(March!D23,April!D23,May!D23,June!D23,July!D23,Aug!D23,Sept!D23,Oct!D23),IF(April!$X$23&gt;0,AVERAGE(April!D23,May!D23,June!D23,July!D23,Aug!D23,Sept!D23,Oct!D23),IF(May!$X$23&gt;0,AVERAGE(May!D23,June!D23,July!D23,Aug!D23,Sept!D23,Oct!D23),IF(June!$X$23&gt;0,AVERAGE(June!D23,July!D23,Aug!D23,Sept!D23,Oct!D23),IF(July!$X$23&gt;0,AVERAGE(July!D23,Aug!D23,Sept!D23,Oct!D23),IF(Aug!$X$23&gt;0,AVERAGE(Aug!D23,Sept!D23,Oct!D23),IF(Sept!$X$23&gt;0,AVERAGE(Sept!D23,Oct!D23),D23)))))))))</f>
        <v>0</v>
      </c>
      <c r="E28" s="83"/>
      <c r="F28" s="83">
        <f>IF(Jan!$X$23&gt;0,AVERAGE(Jan!F23,Feb!F23,March!F23,April!F23,May!F23,June!F23,July!F23,Aug!F23,Sept!F23,Oct!F23),IF(Feb!$X$23&gt;0,AVERAGE(Feb!F23,March!F23,April!F23,May!F23,June!F23,July!F23,Aug!F23,Sept!F23,Oct!F23),IF(March!$X$23&gt;0,AVERAGE(March!F23,April!F23,May!F23,June!F23,July!F23,Aug!F23,Sept!F23,Oct!F23),IF(April!$X$23&gt;0,AVERAGE(April!F23,May!F23,June!F23,July!F23,Aug!F23,Sept!F23,Oct!F23),IF(May!$X$23&gt;0,AVERAGE(May!F23,June!F23,July!F23,Aug!F23,Sept!F23,Oct!F23),IF(June!$X$23&gt;0,AVERAGE(June!F23,July!F23,Aug!F23,Sept!F23,Oct!F23),IF(July!$X$23&gt;0,AVERAGE(July!F23,Aug!F23,Sept!F23,Oct!F23),IF(Aug!$X$23&gt;0,AVERAGE(Aug!F23,Sept!F23,Oct!F23),IF(Sept!$X$23&gt;0,AVERAGE(Sept!F23,Oct!F23),F23)))))))))</f>
        <v>0</v>
      </c>
      <c r="G28" s="83"/>
      <c r="H28" s="83">
        <f>IF(Jan!$X$23&gt;0,AVERAGE(Jan!H23,Feb!H23,March!H23,April!H23,May!H23,June!H23,July!H23,Aug!H23,Sept!H23,Oct!H23),IF(Feb!$X$23&gt;0,AVERAGE(Feb!H23,March!H23,April!H23,May!H23,June!H23,July!H23,Aug!H23,Sept!H23,Oct!H23),IF(March!$X$23&gt;0,AVERAGE(March!H23,April!H23,May!H23,June!H23,July!H23,Aug!H23,Sept!H23,Oct!H23),IF(April!$X$23&gt;0,AVERAGE(April!H23,May!H23,June!H23,July!H23,Aug!H23,Sept!H23,Oct!H23),IF(May!$X$23&gt;0,AVERAGE(May!H23,June!H23,July!H23,Aug!H23,Sept!H23,Oct!H23),IF(June!$X$23&gt;0,AVERAGE(June!H23,July!H23,Aug!H23,Sept!H23,Oct!H23),IF(July!$X$23&gt;0,AVERAGE(July!H23,Aug!H23,Sept!H23,Oct!H23),IF(Aug!$X$23&gt;0,AVERAGE(Aug!H23,Sept!H23,Oct!H23),IF(Sept!$X$23&gt;0,AVERAGE(Sept!H23,Oct!H23),H23)))))))))</f>
        <v>0</v>
      </c>
      <c r="I28" s="83"/>
      <c r="J28" s="83">
        <f>IF(Jan!$X$23&gt;0,AVERAGE(Jan!J23,Feb!J23,March!J23,April!J23,May!J23,June!J23,July!J23,Aug!J23,Sept!J23,Oct!J23),IF(Feb!$X$23&gt;0,AVERAGE(Feb!J23,March!J23,April!J23,May!J23,June!J23,July!J23,Aug!J23,Sept!J23,Oct!J23),IF(March!$X$23&gt;0,AVERAGE(March!J23,April!J23,May!J23,June!J23,July!J23,Aug!J23,Sept!J23,Oct!J23),IF(April!$X$23&gt;0,AVERAGE(April!J23,May!J23,June!J23,July!J23,Aug!J23,Sept!J23,Oct!J23),IF(May!$X$23&gt;0,AVERAGE(May!J23,June!J23,July!J23,Aug!J23,Sept!J23,Oct!J23),IF(June!$X$23&gt;0,AVERAGE(June!J23,July!J23,Aug!J23,Sept!J23,Oct!J23),IF(July!$X$23&gt;0,AVERAGE(July!J23,Aug!J23,Sept!J23,Oct!J23),IF(Aug!$X$23&gt;0,AVERAGE(Aug!J23,Sept!J23,Oct!J23),IF(Sept!$X$23&gt;0,AVERAGE(Sept!J23,Oct!J23),J23)))))))))</f>
        <v>0</v>
      </c>
      <c r="K28" s="83"/>
      <c r="L28" s="83">
        <f>IF(Jan!$X$23&gt;0,AVERAGE(Jan!L23,Feb!L23,March!L23,April!L23,May!L23,June!L23,July!L23,Aug!L23,Sept!L23,Oct!L23),IF(Feb!$X$23&gt;0,AVERAGE(Feb!L23,March!L23,April!L23,May!L23,June!L23,July!L23,Aug!L23,Sept!L23,Oct!L23),IF(March!$X$23&gt;0,AVERAGE(March!L23,April!L23,May!L23,June!L23,July!L23,Aug!L23,Sept!L23,Oct!L23),IF(April!$X$23&gt;0,AVERAGE(April!L23,May!L23,June!L23,July!L23,Aug!L23,Sept!L23,Oct!L23),IF(May!$X$23&gt;0,AVERAGE(May!L23,June!L23,July!L23,Aug!L23,Sept!L23,Oct!L23),IF(June!$X$23&gt;0,AVERAGE(June!L23,July!L23,Aug!L23,Sept!L23,Oct!L23),IF(July!$X$23&gt;0,AVERAGE(July!L23,Aug!L23,Sept!L23,Oct!L23),IF(Aug!$X$23&gt;0,AVERAGE(Aug!L23,Sept!L23,Oct!L23),IF(Sept!$X$23&gt;0,AVERAGE(Sept!L23,Oct!L23),L23)))))))))</f>
        <v>0</v>
      </c>
      <c r="M28" s="83"/>
      <c r="N28" s="83">
        <f>IF(Jan!$X$23&gt;0,AVERAGE(Jan!N23,Feb!N23,March!N23,April!N23,May!N23,June!N23,July!N23,Aug!N23,Sept!N23,Oct!N23),IF(Feb!$X$23&gt;0,AVERAGE(Feb!N23,March!N23,April!N23,May!N23,June!N23,July!N23,Aug!N23,Sept!N23,Oct!N23),IF(March!$X$23&gt;0,AVERAGE(March!N23,April!N23,May!N23,June!N23,July!N23,Aug!N23,Sept!N23,Oct!N23),IF(April!$X$23&gt;0,AVERAGE(April!N23,May!N23,June!N23,July!N23,Aug!N23,Sept!N23,Oct!N23),IF(May!$X$23&gt;0,AVERAGE(May!N23,June!N23,July!N23,Aug!N23,Sept!N23,Oct!N23),IF(June!$X$23&gt;0,AVERAGE(June!N23,July!N23,Aug!N23,Sept!N23,Oct!N23),IF(July!$X$23&gt;0,AVERAGE(July!N23,Aug!N23,Sept!N23,Oct!N23),IF(Aug!$X$23&gt;0,AVERAGE(Aug!N23,Sept!N23,Oct!N23),IF(Sept!$X$23&gt;0,AVERAGE(Sept!N23,Oct!N23),N23)))))))))</f>
        <v>0</v>
      </c>
      <c r="O28" s="83"/>
      <c r="P28" s="83">
        <f>IF(Jan!$X$23&gt;0,AVERAGE(Jan!P23,Feb!P23,March!P23,April!P23,May!P23,June!P23,July!P23,Aug!P23,Sept!P23,Oct!P23),IF(Feb!$X$23&gt;0,AVERAGE(Feb!P23,March!P23,April!P23,May!P23,June!P23,July!P23,Aug!P23,Sept!P23,Oct!P23),IF(March!$X$23&gt;0,AVERAGE(March!P23,April!P23,May!P23,June!P23,July!P23,Aug!P23,Sept!P23,Oct!P23),IF(April!$X$23&gt;0,AVERAGE(April!P23,May!P23,June!P23,July!P23,Aug!P23,Sept!P23,Oct!P23),IF(May!$X$23&gt;0,AVERAGE(May!P23,June!P23,July!P23,Aug!P23,Sept!P23,Oct!P23),IF(June!$X$23&gt;0,AVERAGE(June!P23,July!P23,Aug!P23,Sept!P23,Oct!P23),IF(July!$X$23&gt;0,AVERAGE(July!P23,Aug!P23,Sept!P23,Oct!P23),IF(Aug!$X$23&gt;0,AVERAGE(Aug!P23,Sept!P23,Oct!P23),IF(Sept!$X$23&gt;0,AVERAGE(Sept!P23,Oct!P23),P23)))))))))</f>
        <v>0</v>
      </c>
      <c r="Q28" s="83"/>
      <c r="R28" s="83">
        <f>IF(Jan!$X$23&gt;0,AVERAGE(Jan!R23,Feb!R23,March!R23,April!R23,May!R23,June!R23,July!R23,Aug!R23,Sept!R23,Oct!R23),IF(Feb!$X$23&gt;0,AVERAGE(Feb!R23,March!R23,April!R23,May!R23,June!R23,July!R23,Aug!R23,Sept!R23,Oct!R23),IF(March!$X$23&gt;0,AVERAGE(March!R23,April!R23,May!R23,June!R23,July!R23,Aug!R23,Sept!R23,Oct!R23),IF(April!$X$23&gt;0,AVERAGE(April!R23,May!R23,June!R23,July!R23,Aug!R23,Sept!R23,Oct!R23),IF(May!$X$23&gt;0,AVERAGE(May!R23,June!R23,July!R23,Aug!R23,Sept!R23,Oct!R23),IF(June!$X$23&gt;0,AVERAGE(June!R23,July!R23,Aug!R23,Sept!R23,Oct!R23),IF(July!$X$23&gt;0,AVERAGE(July!R23,Aug!R23,Sept!R23,Oct!R23),IF(Aug!$X$23&gt;0,AVERAGE(Aug!R23,Sept!R23,Oct!R23),IF(Sept!$X$23&gt;0,AVERAGE(Sept!R23,Oct!R23),R23)))))))))</f>
        <v>0</v>
      </c>
      <c r="S28" s="83"/>
      <c r="T28" s="83">
        <f>IF(Jan!$X$23&gt;0,AVERAGE(Jan!T23,Feb!T23,March!T23,April!T23,May!T23,June!T23,July!T23,Aug!T23,Sept!T23,Oct!T23),IF(Feb!$X$23&gt;0,AVERAGE(Feb!T23,March!T23,April!T23,May!T23,June!T23,July!T23,Aug!T23,Sept!T23,Oct!T23),IF(March!$X$23&gt;0,AVERAGE(March!T23,April!T23,May!T23,June!T23,July!T23,Aug!T23,Sept!T23,Oct!T23),IF(April!$X$23&gt;0,AVERAGE(April!T23,May!T23,June!T23,July!T23,Aug!T23,Sept!T23,Oct!T23),IF(May!$X$23&gt;0,AVERAGE(May!T23,June!T23,July!T23,Aug!T23,Sept!T23,Oct!T23),IF(June!$X$23&gt;0,AVERAGE(June!T23,July!T23,Aug!T23,Sept!T23,Oct!T23),IF(July!$X$23&gt;0,AVERAGE(July!T23,Aug!T23,Sept!T23,Oct!T23),IF(Aug!$X$23&gt;0,AVERAGE(Aug!T23,Sept!T23,Oct!T23),IF(Sept!$X$23&gt;0,AVERAGE(Sept!T23,Oct!T23),T23)))))))))</f>
        <v>0</v>
      </c>
      <c r="U28" s="83"/>
      <c r="V28" s="83">
        <f>IF(Jan!$X$23&gt;0,AVERAGE(Jan!V23,Feb!V23,March!V23,April!V23,May!V23,June!V23,July!V23,Aug!V23,Sept!V23,Oct!V23),IF(Feb!$X$23&gt;0,AVERAGE(Feb!V23,March!V23,April!V23,May!V23,June!V23,July!V23,Aug!V23,Sept!V23,Oct!V23),IF(March!$X$23&gt;0,AVERAGE(March!V23,April!V23,May!V23,June!V23,July!V23,Aug!V23,Sept!V23,Oct!V23),IF(April!$X$23&gt;0,AVERAGE(April!V23,May!V23,June!V23,July!V23,Aug!V23,Sept!V23,Oct!V23),IF(May!$X$23&gt;0,AVERAGE(May!V23,June!V23,July!V23,Aug!V23,Sept!V23,Oct!V23),IF(June!$X$23&gt;0,AVERAGE(June!V23,July!V23,Aug!V23,Sept!V23,Oct!V23),IF(July!$X$23&gt;0,AVERAGE(July!V23,Aug!V23,Sept!V23,Oct!V23),IF(Aug!$X$23&gt;0,AVERAGE(Aug!V23,Sept!V23,Oct!V23),IF(Sept!$X$23&gt;0,AVERAGE(Sept!V23,Oct!V23),V23)))))))))</f>
        <v>0</v>
      </c>
      <c r="W28" s="83"/>
      <c r="X28" s="31">
        <f>IF(Jan!$X$23&gt;0,AVERAGE(Jan!X23,Feb!X23,March!X23,April!X23,May!X23,June!X23,July!X23,Aug!X23,Sept!X23,Oct!X23),IF(Feb!$X$23&gt;0,AVERAGE(Feb!X23,March!X23,April!X23,May!X23,June!X23,July!X23,Aug!X23,Sept!X23,Oct!X23),IF(March!$X$23&gt;0,AVERAGE(March!X23,April!X23,May!X23,June!X23,July!X23,Aug!X23,Sept!X23,Oct!X23),IF(April!$X$23&gt;0,AVERAGE(April!X23,May!X23,June!X23,July!X23,Aug!X23,Sept!X23,Oct!X23),IF(May!$X$23&gt;0,AVERAGE(May!X23,June!X23,July!X23,Aug!X23,Sept!X23,Oct!X23),IF(June!$X$23&gt;0,AVERAGE(June!X23,July!X23,Aug!X23,Sept!X23,Oct!X23),IF(July!$X$23&gt;0,AVERAGE(July!X23,Aug!X23,Sept!X23,Oct!X23),IF(Aug!$X$23&gt;0,AVERAGE(Aug!X23,Sept!X23,Oct!X23),IF(Sept!$X$23&gt;0,AVERAGE(Sept!X23,Oct!X23),X23)))))))))</f>
        <v>0</v>
      </c>
      <c r="Y28" s="22"/>
      <c r="AA28" s="31">
        <f>IF(Jan!$X$23&gt;0,AVERAGE(Jan!AA23,Feb!AA23,March!AA23,April!AA23,May!AA23,June!AA23,July!AA23,Aug!AA23,Sept!AA23,Oct!AA23),IF(Feb!$X$23&gt;0,AVERAGE(Feb!AA23,March!AA23,April!AA23,May!AA23,June!AA23,July!AA23,Aug!AA23,Sept!AA23,Oct!AA23),IF(March!$X$23&gt;0,AVERAGE(March!AA23,April!AA23,May!AA23,June!AA23,July!AA23,Aug!AA23,Sept!AA23,Oct!AA23),IF(April!$X$23&gt;0,AVERAGE(April!AA23,May!AA23,June!AA23,July!AA23,Aug!AA23,Sept!AA23,Oct!AA23),IF(May!$X$23&gt;0,AVERAGE(May!AA23,June!AA23,July!AA23,Aug!AA23,Sept!AA23,Oct!AA23),IF(June!$X$23&gt;0,AVERAGE(June!AA23,July!AA23,Aug!AA23,Sept!AA23,Oct!AA23),IF(July!$X$23&gt;0,AVERAGE(July!AA23,Aug!AA23,Sept!AA23,Oct!AA23),IF(Aug!$X$23&gt;0,AVERAGE(Aug!AA23,Sept!AA23,Oct!AA23),IF(Sept!$X$23&gt;0,AVERAGE(Sept!AA23,Oct!AA23),AA23))))))))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71" priority="20" operator="greaterThan">
      <formula>-0.0001</formula>
    </cfRule>
  </conditionalFormatting>
  <conditionalFormatting sqref="B27 D27 F27 H27 J27 L27 N27 P27 R27">
    <cfRule type="cellIs" dxfId="70" priority="19" operator="lessThan">
      <formula>0</formula>
    </cfRule>
  </conditionalFormatting>
  <conditionalFormatting sqref="B26 R26 P26 N26 L26 J26 H26 F26 D26">
    <cfRule type="cellIs" dxfId="69" priority="17" operator="equal">
      <formula>"YES"</formula>
    </cfRule>
    <cfRule type="cellIs" dxfId="68" priority="18" operator="equal">
      <formula>"NO"</formula>
    </cfRule>
  </conditionalFormatting>
  <conditionalFormatting sqref="X27">
    <cfRule type="cellIs" dxfId="67" priority="16" operator="greaterThan">
      <formula>-0.0001</formula>
    </cfRule>
  </conditionalFormatting>
  <conditionalFormatting sqref="X27">
    <cfRule type="cellIs" dxfId="66" priority="15" operator="lessThan">
      <formula>0</formula>
    </cfRule>
  </conditionalFormatting>
  <conditionalFormatting sqref="X26">
    <cfRule type="cellIs" dxfId="65" priority="13" operator="equal">
      <formula>"YES"</formula>
    </cfRule>
    <cfRule type="cellIs" dxfId="64" priority="14" operator="equal">
      <formula>"NO"</formula>
    </cfRule>
  </conditionalFormatting>
  <conditionalFormatting sqref="T26">
    <cfRule type="cellIs" dxfId="63" priority="11" operator="equal">
      <formula>"YES"</formula>
    </cfRule>
    <cfRule type="cellIs" dxfId="62" priority="12" operator="equal">
      <formula>"NO"</formula>
    </cfRule>
  </conditionalFormatting>
  <conditionalFormatting sqref="V26">
    <cfRule type="cellIs" dxfId="61" priority="9" operator="equal">
      <formula>"YES"</formula>
    </cfRule>
    <cfRule type="cellIs" dxfId="60" priority="10" operator="equal">
      <formula>"NO"</formula>
    </cfRule>
  </conditionalFormatting>
  <conditionalFormatting sqref="T27">
    <cfRule type="cellIs" dxfId="59" priority="8" operator="greaterThan">
      <formula>-0.0001</formula>
    </cfRule>
  </conditionalFormatting>
  <conditionalFormatting sqref="T27">
    <cfRule type="cellIs" dxfId="58" priority="7" operator="lessThan">
      <formula>0</formula>
    </cfRule>
  </conditionalFormatting>
  <conditionalFormatting sqref="V27">
    <cfRule type="cellIs" dxfId="57" priority="6" operator="greaterThan">
      <formula>-0.0001</formula>
    </cfRule>
  </conditionalFormatting>
  <conditionalFormatting sqref="V27">
    <cfRule type="cellIs" dxfId="56" priority="5" operator="lessThan">
      <formula>0</formula>
    </cfRule>
  </conditionalFormatting>
  <conditionalFormatting sqref="AA27">
    <cfRule type="cellIs" dxfId="55" priority="4" operator="greaterThan">
      <formula>-0.0001</formula>
    </cfRule>
  </conditionalFormatting>
  <conditionalFormatting sqref="AA27">
    <cfRule type="cellIs" dxfId="54" priority="3" operator="lessThan">
      <formula>0</formula>
    </cfRule>
  </conditionalFormatting>
  <conditionalFormatting sqref="AA26">
    <cfRule type="cellIs" dxfId="53" priority="1" operator="equal">
      <formula>"YES"</formula>
    </cfRule>
    <cfRule type="cellIs" dxfId="5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45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,April!AA14,May!AA14,June!AA14,July!AA14,Aug!AA14,Sept!AA14,Oct!AA14,Nov!AA14),IF(Feb!$X$23&gt;0,AVERAGE(Feb!AA14,March!AA14,April!AA14,May!AA14,June!AA14,July!AA14,Aug!AA14,Sept!AA14,Oct!AA14,Nov!AA14),IF(March!$X$23&gt;0,AVERAGE(March!AA14,April!AA14,May!AA14,June!AA14,July!AA14,Aug!AA14,Sept!AA14,Oct!AA14,Nov!AA14),IF(April!$X$23&gt;0,AVERAGE(April!AA14,May!AA14,June!AA14,July!AA14,Aug!AA14,Sept!AA14,Oct!AA14,Nov!AA14),IF(May!$X$23&gt;0,AVERAGE(May!AA14,June!AA14,July!AA14,Aug!AA14,Sept!AA14,Oct!AA14,Nov!AA14),IF(June!$X$23&gt;0,AVERAGE(June!AA14,July!AA14,Aug!AA14,Sept!AA14,Oct!AA14,Nov!AA14),IF(July!$X$23&gt;0,AVERAGE(July!AA14,Aug!AA14,Sept!AA14,Oct!AA14,Nov!AA14),IF(Aug!$X$23&gt;0,AVERAGE(Aug!AA14,Sept!AA14,Oct!AA14,Nov!AA14),IF(Sept!$X$23&gt;0,AVERAGE(Sept!AA14,Oct!AA14,Nov!AA14),IF(Oct!$X$23&gt;0,AVERAGE(Oct!AA14,Nov!AA14),AA14))))))))))</f>
        <v>0</v>
      </c>
      <c r="AC17" t="s">
        <v>7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,April!B23,May!B23,June!B23,July!B23,Aug!B23,Sept!B23,Oct!B23,Nov!B23),IF(Feb!$X$23&gt;0,AVERAGE(Feb!B23,March!B23,April!B23,May!B23,June!B23,July!B23,Aug!B23,Sept!B23,Oct!B23,Nov!B23),IF(March!$X$23&gt;0,AVERAGE(March!B23,April!B23,May!B23,June!B23,July!B23,Aug!B23,Sept!B23,Oct!B23,Nov!B23),IF(April!$X$23&gt;0,AVERAGE(April!B23,May!B23,June!B23,July!B23,Aug!B23,Sept!B23,Oct!B23,Nov!B23),IF(May!$X$23&gt;0,AVERAGE(May!B23,June!B23,July!B23,Aug!B23,Sept!B23,Oct!B23,Nov!B23),IF(June!$X$23&gt;0,AVERAGE(June!B23,July!B23,Aug!B23,Sept!B23,Oct!B23,Nov!B23),IF(July!$X$23&gt;0,AVERAGE(July!B23,Aug!B23,Sept!B23,Oct!B23,Nov!B23),IF(Aug!$X$23&gt;0,AVERAGE(Aug!B23,Sept!B23,Oct!B23,Nov!B23),IF(Sept!$X$23&gt;0,AVERAGE(Sept!B23,Oct!B23,Nov!B23),IF(Oct!$X$23&gt;0,AVERAGE(Oct!B23,Nov!B23),B23))))))))))</f>
        <v>0</v>
      </c>
      <c r="C28" s="83"/>
      <c r="D28" s="83">
        <f>IF(Jan!$X$23&gt;0,AVERAGE(Jan!D23,Feb!D23,March!D23,April!D23,May!D23,June!D23,July!D23,Aug!D23,Sept!D23,Oct!D23,Nov!D23),IF(Feb!$X$23&gt;0,AVERAGE(Feb!D23,March!D23,April!D23,May!D23,June!D23,July!D23,Aug!D23,Sept!D23,Oct!D23,Nov!D23),IF(March!$X$23&gt;0,AVERAGE(March!D23,April!D23,May!D23,June!D23,July!D23,Aug!D23,Sept!D23,Oct!D23,Nov!D23),IF(April!$X$23&gt;0,AVERAGE(April!D23,May!D23,June!D23,July!D23,Aug!D23,Sept!D23,Oct!D23,Nov!D23),IF(May!$X$23&gt;0,AVERAGE(May!D23,June!D23,July!D23,Aug!D23,Sept!D23,Oct!D23,Nov!D23),IF(June!$X$23&gt;0,AVERAGE(June!D23,July!D23,Aug!D23,Sept!D23,Oct!D23,Nov!D23),IF(July!$X$23&gt;0,AVERAGE(July!D23,Aug!D23,Sept!D23,Oct!D23,Nov!D23),IF(Aug!$X$23&gt;0,AVERAGE(Aug!D23,Sept!D23,Oct!D23,Nov!D23),IF(Sept!$X$23&gt;0,AVERAGE(Sept!D23,Oct!D23,Nov!D23),IF(Oct!$X$23&gt;0,AVERAGE(Oct!D23,Nov!D23),D23))))))))))</f>
        <v>0</v>
      </c>
      <c r="E28" s="83"/>
      <c r="F28" s="83">
        <f>IF(Jan!$X$23&gt;0,AVERAGE(Jan!F23,Feb!F23,March!F23,April!F23,May!F23,June!F23,July!F23,Aug!F23,Sept!F23,Oct!F23,Nov!F23),IF(Feb!$X$23&gt;0,AVERAGE(Feb!F23,March!F23,April!F23,May!F23,June!F23,July!F23,Aug!F23,Sept!F23,Oct!F23,Nov!F23),IF(March!$X$23&gt;0,AVERAGE(March!F23,April!F23,May!F23,June!F23,July!F23,Aug!F23,Sept!F23,Oct!F23,Nov!F23),IF(April!$X$23&gt;0,AVERAGE(April!F23,May!F23,June!F23,July!F23,Aug!F23,Sept!F23,Oct!F23,Nov!F23),IF(May!$X$23&gt;0,AVERAGE(May!F23,June!F23,July!F23,Aug!F23,Sept!F23,Oct!F23,Nov!F23),IF(June!$X$23&gt;0,AVERAGE(June!F23,July!F23,Aug!F23,Sept!F23,Oct!F23,Nov!F23),IF(July!$X$23&gt;0,AVERAGE(July!F23,Aug!F23,Sept!F23,Oct!F23,Nov!F23),IF(Aug!$X$23&gt;0,AVERAGE(Aug!F23,Sept!F23,Oct!F23,Nov!F23),IF(Sept!$X$23&gt;0,AVERAGE(Sept!F23,Oct!F23,Nov!F23),IF(Oct!$X$23&gt;0,AVERAGE(Oct!F23,Nov!F23),F23))))))))))</f>
        <v>0</v>
      </c>
      <c r="G28" s="83"/>
      <c r="H28" s="83">
        <f>IF(Jan!$X$23&gt;0,AVERAGE(Jan!H23,Feb!H23,March!H23,April!H23,May!H23,June!H23,July!H23,Aug!H23,Sept!H23,Oct!H23,Nov!H23),IF(Feb!$X$23&gt;0,AVERAGE(Feb!H23,March!H23,April!H23,May!H23,June!H23,July!H23,Aug!H23,Sept!H23,Oct!H23,Nov!H23),IF(March!$X$23&gt;0,AVERAGE(March!H23,April!H23,May!H23,June!H23,July!H23,Aug!H23,Sept!H23,Oct!H23,Nov!H23),IF(April!$X$23&gt;0,AVERAGE(April!H23,May!H23,June!H23,July!H23,Aug!H23,Sept!H23,Oct!H23,Nov!H23),IF(May!$X$23&gt;0,AVERAGE(May!H23,June!H23,July!H23,Aug!H23,Sept!H23,Oct!H23,Nov!H23),IF(June!$X$23&gt;0,AVERAGE(June!H23,July!H23,Aug!H23,Sept!H23,Oct!H23,Nov!H23),IF(July!$X$23&gt;0,AVERAGE(July!H23,Aug!H23,Sept!H23,Oct!H23,Nov!H23),IF(Aug!$X$23&gt;0,AVERAGE(Aug!H23,Sept!H23,Oct!H23,Nov!H23),IF(Sept!$X$23&gt;0,AVERAGE(Sept!H23,Oct!H23,Nov!H23),IF(Oct!$X$23&gt;0,AVERAGE(Oct!H23,Nov!H23),H23))))))))))</f>
        <v>0</v>
      </c>
      <c r="I28" s="83"/>
      <c r="J28" s="83">
        <f>IF(Jan!$X$23&gt;0,AVERAGE(Jan!J23,Feb!J23,March!J23,April!J23,May!J23,June!J23,July!J23,Aug!J23,Sept!J23,Oct!J23,Nov!J23),IF(Feb!$X$23&gt;0,AVERAGE(Feb!J23,March!J23,April!J23,May!J23,June!J23,July!J23,Aug!J23,Sept!J23,Oct!J23,Nov!J23),IF(March!$X$23&gt;0,AVERAGE(March!J23,April!J23,May!J23,June!J23,July!J23,Aug!J23,Sept!J23,Oct!J23,Nov!J23),IF(April!$X$23&gt;0,AVERAGE(April!J23,May!J23,June!J23,July!J23,Aug!J23,Sept!J23,Oct!J23,Nov!J23),IF(May!$X$23&gt;0,AVERAGE(May!J23,June!J23,July!J23,Aug!J23,Sept!J23,Oct!J23,Nov!J23),IF(June!$X$23&gt;0,AVERAGE(June!J23,July!J23,Aug!J23,Sept!J23,Oct!J23,Nov!J23),IF(July!$X$23&gt;0,AVERAGE(July!J23,Aug!J23,Sept!J23,Oct!J23,Nov!J23),IF(Aug!$X$23&gt;0,AVERAGE(Aug!J23,Sept!J23,Oct!J23,Nov!J23),IF(Sept!$X$23&gt;0,AVERAGE(Sept!J23,Oct!J23,Nov!J23),IF(Oct!$X$23&gt;0,AVERAGE(Oct!J23,Nov!J23),J23))))))))))</f>
        <v>0</v>
      </c>
      <c r="K28" s="83"/>
      <c r="L28" s="83">
        <f>IF(Jan!$X$23&gt;0,AVERAGE(Jan!L23,Feb!L23,March!L23,April!L23,May!L23,June!L23,July!L23,Aug!L23,Sept!L23,Oct!L23,Nov!L23),IF(Feb!$X$23&gt;0,AVERAGE(Feb!L23,March!L23,April!L23,May!L23,June!L23,July!L23,Aug!L23,Sept!L23,Oct!L23,Nov!L23),IF(March!$X$23&gt;0,AVERAGE(March!L23,April!L23,May!L23,June!L23,July!L23,Aug!L23,Sept!L23,Oct!L23,Nov!L23),IF(April!$X$23&gt;0,AVERAGE(April!L23,May!L23,June!L23,July!L23,Aug!L23,Sept!L23,Oct!L23,Nov!L23),IF(May!$X$23&gt;0,AVERAGE(May!L23,June!L23,July!L23,Aug!L23,Sept!L23,Oct!L23,Nov!L23),IF(June!$X$23&gt;0,AVERAGE(June!L23,July!L23,Aug!L23,Sept!L23,Oct!L23,Nov!L23),IF(July!$X$23&gt;0,AVERAGE(July!L23,Aug!L23,Sept!L23,Oct!L23,Nov!L23),IF(Aug!$X$23&gt;0,AVERAGE(Aug!L23,Sept!L23,Oct!L23,Nov!L23),IF(Sept!$X$23&gt;0,AVERAGE(Sept!L23,Oct!L23,Nov!L23),IF(Oct!$X$23&gt;0,AVERAGE(Oct!L23,Nov!L23),L23))))))))))</f>
        <v>0</v>
      </c>
      <c r="M28" s="83"/>
      <c r="N28" s="83">
        <f>IF(Jan!$X$23&gt;0,AVERAGE(Jan!N23,Feb!N23,March!N23,April!N23,May!N23,June!N23,July!N23,Aug!N23,Sept!N23,Oct!N23,Nov!N23),IF(Feb!$X$23&gt;0,AVERAGE(Feb!N23,March!N23,April!N23,May!N23,June!N23,July!N23,Aug!N23,Sept!N23,Oct!N23,Nov!N23),IF(March!$X$23&gt;0,AVERAGE(March!N23,April!N23,May!N23,June!N23,July!N23,Aug!N23,Sept!N23,Oct!N23,Nov!N23),IF(April!$X$23&gt;0,AVERAGE(April!N23,May!N23,June!N23,July!N23,Aug!N23,Sept!N23,Oct!N23,Nov!N23),IF(May!$X$23&gt;0,AVERAGE(May!N23,June!N23,July!N23,Aug!N23,Sept!N23,Oct!N23,Nov!N23),IF(June!$X$23&gt;0,AVERAGE(June!N23,July!N23,Aug!N23,Sept!N23,Oct!N23,Nov!N23),IF(July!$X$23&gt;0,AVERAGE(July!N23,Aug!N23,Sept!N23,Oct!N23,Nov!N23),IF(Aug!$X$23&gt;0,AVERAGE(Aug!N23,Sept!N23,Oct!N23,Nov!N23),IF(Sept!$X$23&gt;0,AVERAGE(Sept!N23,Oct!N23,Nov!N23),IF(Oct!$X$23&gt;0,AVERAGE(Oct!N23,Nov!N23),N23))))))))))</f>
        <v>0</v>
      </c>
      <c r="O28" s="83"/>
      <c r="P28" s="83">
        <f>IF(Jan!$X$23&gt;0,AVERAGE(Jan!P23,Feb!P23,March!P23,April!P23,May!P23,June!P23,July!P23,Aug!P23,Sept!P23,Oct!P23,Nov!P23),IF(Feb!$X$23&gt;0,AVERAGE(Feb!P23,March!P23,April!P23,May!P23,June!P23,July!P23,Aug!P23,Sept!P23,Oct!P23,Nov!P23),IF(March!$X$23&gt;0,AVERAGE(March!P23,April!P23,May!P23,June!P23,July!P23,Aug!P23,Sept!P23,Oct!P23,Nov!P23),IF(April!$X$23&gt;0,AVERAGE(April!P23,May!P23,June!P23,July!P23,Aug!P23,Sept!P23,Oct!P23,Nov!P23),IF(May!$X$23&gt;0,AVERAGE(May!P23,June!P23,July!P23,Aug!P23,Sept!P23,Oct!P23,Nov!P23),IF(June!$X$23&gt;0,AVERAGE(June!P23,July!P23,Aug!P23,Sept!P23,Oct!P23,Nov!P23),IF(July!$X$23&gt;0,AVERAGE(July!P23,Aug!P23,Sept!P23,Oct!P23,Nov!P23),IF(Aug!$X$23&gt;0,AVERAGE(Aug!P23,Sept!P23,Oct!P23,Nov!P23),IF(Sept!$X$23&gt;0,AVERAGE(Sept!P23,Oct!P23,Nov!P23),IF(Oct!$X$23&gt;0,AVERAGE(Oct!P23,Nov!P23),P23))))))))))</f>
        <v>0</v>
      </c>
      <c r="Q28" s="83"/>
      <c r="R28" s="83">
        <f>IF(Jan!$X$23&gt;0,AVERAGE(Jan!R23,Feb!R23,March!R23,April!R23,May!R23,June!R23,July!R23,Aug!R23,Sept!R23,Oct!R23,Nov!R23),IF(Feb!$X$23&gt;0,AVERAGE(Feb!R23,March!R23,April!R23,May!R23,June!R23,July!R23,Aug!R23,Sept!R23,Oct!R23,Nov!R23),IF(March!$X$23&gt;0,AVERAGE(March!R23,April!R23,May!R23,June!R23,July!R23,Aug!R23,Sept!R23,Oct!R23,Nov!R23),IF(April!$X$23&gt;0,AVERAGE(April!R23,May!R23,June!R23,July!R23,Aug!R23,Sept!R23,Oct!R23,Nov!R23),IF(May!$X$23&gt;0,AVERAGE(May!R23,June!R23,July!R23,Aug!R23,Sept!R23,Oct!R23,Nov!R23),IF(June!$X$23&gt;0,AVERAGE(June!R23,July!R23,Aug!R23,Sept!R23,Oct!R23,Nov!R23),IF(July!$X$23&gt;0,AVERAGE(July!R23,Aug!R23,Sept!R23,Oct!R23,Nov!R23),IF(Aug!$X$23&gt;0,AVERAGE(Aug!R23,Sept!R23,Oct!R23,Nov!R23),IF(Sept!$X$23&gt;0,AVERAGE(Sept!R23,Oct!R23,Nov!R23),IF(Oct!$X$23&gt;0,AVERAGE(Oct!R23,Nov!R23),R23))))))))))</f>
        <v>0</v>
      </c>
      <c r="S28" s="83"/>
      <c r="T28" s="83">
        <f>IF(Jan!$X$23&gt;0,AVERAGE(Jan!T23,Feb!T23,March!T23,April!T23,May!T23,June!T23,July!T23,Aug!T23,Sept!T23,Oct!T23,Nov!T23),IF(Feb!$X$23&gt;0,AVERAGE(Feb!T23,March!T23,April!T23,May!T23,June!T23,July!T23,Aug!T23,Sept!T23,Oct!T23,Nov!T23),IF(March!$X$23&gt;0,AVERAGE(March!T23,April!T23,May!T23,June!T23,July!T23,Aug!T23,Sept!T23,Oct!T23,Nov!T23),IF(April!$X$23&gt;0,AVERAGE(April!T23,May!T23,June!T23,July!T23,Aug!T23,Sept!T23,Oct!T23,Nov!T23),IF(May!$X$23&gt;0,AVERAGE(May!T23,June!T23,July!T23,Aug!T23,Sept!T23,Oct!T23,Nov!T23),IF(June!$X$23&gt;0,AVERAGE(June!T23,July!T23,Aug!T23,Sept!T23,Oct!T23,Nov!T23),IF(July!$X$23&gt;0,AVERAGE(July!T23,Aug!T23,Sept!T23,Oct!T23,Nov!T23),IF(Aug!$X$23&gt;0,AVERAGE(Aug!T23,Sept!T23,Oct!T23,Nov!T23),IF(Sept!$X$23&gt;0,AVERAGE(Sept!T23,Oct!T23,Nov!T23),IF(Oct!$X$23&gt;0,AVERAGE(Oct!T23,Nov!T23),T23))))))))))</f>
        <v>0</v>
      </c>
      <c r="U28" s="83"/>
      <c r="V28" s="83">
        <f>IF(Jan!$X$23&gt;0,AVERAGE(Jan!V23,Feb!V23,March!V23,April!V23,May!V23,June!V23,July!V23,Aug!V23,Sept!V23,Oct!V23,Nov!V23),IF(Feb!$X$23&gt;0,AVERAGE(Feb!V23,March!V23,April!V23,May!V23,June!V23,July!V23,Aug!V23,Sept!V23,Oct!V23,Nov!V23),IF(March!$X$23&gt;0,AVERAGE(March!V23,April!V23,May!V23,June!V23,July!V23,Aug!V23,Sept!V23,Oct!V23,Nov!V23),IF(April!$X$23&gt;0,AVERAGE(April!V23,May!V23,June!V23,July!V23,Aug!V23,Sept!V23,Oct!V23,Nov!V23),IF(May!$X$23&gt;0,AVERAGE(May!V23,June!V23,July!V23,Aug!V23,Sept!V23,Oct!V23,Nov!V23),IF(June!$X$23&gt;0,AVERAGE(June!V23,July!V23,Aug!V23,Sept!V23,Oct!V23,Nov!V23),IF(July!$X$23&gt;0,AVERAGE(July!V23,Aug!V23,Sept!V23,Oct!V23,Nov!V23),IF(Aug!$X$23&gt;0,AVERAGE(Aug!V23,Sept!V23,Oct!V23,Nov!V23),IF(Sept!$X$23&gt;0,AVERAGE(Sept!V23,Oct!V23,Nov!V23),IF(Oct!$X$23&gt;0,AVERAGE(Oct!V23,Nov!V23),V23))))))))))</f>
        <v>0</v>
      </c>
      <c r="W28" s="83"/>
      <c r="X28" s="31">
        <f>IF(Jan!$X$23&gt;0,AVERAGE(Jan!X23,Feb!X23,March!X23,April!X23,May!X23,June!X23,July!X23,Aug!X23,Sept!X23,Oct!X23,Nov!X23),IF(Feb!$X$23&gt;0,AVERAGE(Feb!X23,March!X23,April!X23,May!X23,June!X23,July!X23,Aug!X23,Sept!X23,Oct!X23,Nov!X23),IF(March!$X$23&gt;0,AVERAGE(March!X23,April!X23,May!X23,June!X23,July!X23,Aug!X23,Sept!X23,Oct!X23,Nov!X23),IF(April!$X$23&gt;0,AVERAGE(April!X23,May!X23,June!X23,July!X23,Aug!X23,Sept!X23,Oct!X23,Nov!X23),IF(May!$X$23&gt;0,AVERAGE(May!X23,June!X23,July!X23,Aug!X23,Sept!X23,Oct!X23,Nov!X23),IF(June!$X$23&gt;0,AVERAGE(June!X23,July!X23,Aug!X23,Sept!X23,Oct!X23,Nov!X23),IF(July!$X$23&gt;0,AVERAGE(July!X23,Aug!X23,Sept!X23,Oct!X23,Nov!X23),IF(Aug!$X$23&gt;0,AVERAGE(Aug!X23,Sept!X23,Oct!X23,Nov!X23),IF(Sept!$X$23&gt;0,AVERAGE(Sept!X23,Oct!X23,Nov!X23),IF(Oct!$X$23&gt;0,AVERAGE(Oct!X23,Nov!X23),X23))))))))))</f>
        <v>0</v>
      </c>
      <c r="Y28" s="22"/>
      <c r="AA28" s="31">
        <f>IF(Jan!$X$23&gt;0,AVERAGE(Jan!AA23,Feb!AA23,March!AA23,April!AA23,May!AA23,June!AA23,July!AA23,Aug!AA23,Sept!AA23,Oct!AA23,Nov!AA23),IF(Feb!$X$23&gt;0,AVERAGE(Feb!AA23,March!AA23,April!AA23,May!AA23,June!AA23,July!AA23,Aug!AA23,Sept!AA23,Oct!AA23,Nov!AA23),IF(March!$X$23&gt;0,AVERAGE(March!AA23,April!AA23,May!AA23,June!AA23,July!AA23,Aug!AA23,Sept!AA23,Oct!AA23,Nov!AA23),IF(April!$X$23&gt;0,AVERAGE(April!AA23,May!AA23,June!AA23,July!AA23,Aug!AA23,Sept!AA23,Oct!AA23,Nov!AA23),IF(May!$X$23&gt;0,AVERAGE(May!AA23,June!AA23,July!AA23,Aug!AA23,Sept!AA23,Oct!AA23,Nov!AA23),IF(June!$X$23&gt;0,AVERAGE(June!AA23,July!AA23,Aug!AA23,Sept!AA23,Oct!AA23,Nov!AA23),IF(July!$X$23&gt;0,AVERAGE(July!AA23,Aug!AA23,Sept!AA23,Oct!AA23,Nov!AA23),IF(Aug!$X$23&gt;0,AVERAGE(Aug!AA23,Sept!AA23,Oct!AA23,Nov!AA23),IF(Sept!$X$23&gt;0,AVERAGE(Sept!AA23,Oct!AA23,Nov!AA23),IF(Oct!$X$23&gt;0,AVERAGE(Oct!AA23,Nov!AA23),AA23)))))))))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51" priority="20" operator="greaterThan">
      <formula>-0.0001</formula>
    </cfRule>
  </conditionalFormatting>
  <conditionalFormatting sqref="B27 D27 F27 H27 J27 L27 N27 P27 R27">
    <cfRule type="cellIs" dxfId="50" priority="19" operator="lessThan">
      <formula>0</formula>
    </cfRule>
  </conditionalFormatting>
  <conditionalFormatting sqref="B26 R26 P26 N26 L26 J26 H26 F26 D26">
    <cfRule type="cellIs" dxfId="49" priority="17" operator="equal">
      <formula>"YES"</formula>
    </cfRule>
    <cfRule type="cellIs" dxfId="48" priority="18" operator="equal">
      <formula>"NO"</formula>
    </cfRule>
  </conditionalFormatting>
  <conditionalFormatting sqref="X27">
    <cfRule type="cellIs" dxfId="47" priority="16" operator="greaterThan">
      <formula>-0.0001</formula>
    </cfRule>
  </conditionalFormatting>
  <conditionalFormatting sqref="X27">
    <cfRule type="cellIs" dxfId="46" priority="15" operator="lessThan">
      <formula>0</formula>
    </cfRule>
  </conditionalFormatting>
  <conditionalFormatting sqref="X26">
    <cfRule type="cellIs" dxfId="45" priority="13" operator="equal">
      <formula>"YES"</formula>
    </cfRule>
    <cfRule type="cellIs" dxfId="44" priority="14" operator="equal">
      <formula>"NO"</formula>
    </cfRule>
  </conditionalFormatting>
  <conditionalFormatting sqref="T26">
    <cfRule type="cellIs" dxfId="43" priority="11" operator="equal">
      <formula>"YES"</formula>
    </cfRule>
    <cfRule type="cellIs" dxfId="42" priority="12" operator="equal">
      <formula>"NO"</formula>
    </cfRule>
  </conditionalFormatting>
  <conditionalFormatting sqref="V26">
    <cfRule type="cellIs" dxfId="41" priority="9" operator="equal">
      <formula>"YES"</formula>
    </cfRule>
    <cfRule type="cellIs" dxfId="40" priority="10" operator="equal">
      <formula>"NO"</formula>
    </cfRule>
  </conditionalFormatting>
  <conditionalFormatting sqref="T27">
    <cfRule type="cellIs" dxfId="39" priority="8" operator="greaterThan">
      <formula>-0.0001</formula>
    </cfRule>
  </conditionalFormatting>
  <conditionalFormatting sqref="T27">
    <cfRule type="cellIs" dxfId="38" priority="7" operator="lessThan">
      <formula>0</formula>
    </cfRule>
  </conditionalFormatting>
  <conditionalFormatting sqref="V27">
    <cfRule type="cellIs" dxfId="37" priority="6" operator="greaterThan">
      <formula>-0.0001</formula>
    </cfRule>
  </conditionalFormatting>
  <conditionalFormatting sqref="V27">
    <cfRule type="cellIs" dxfId="36" priority="5" operator="lessThan">
      <formula>0</formula>
    </cfRule>
  </conditionalFormatting>
  <conditionalFormatting sqref="AA27">
    <cfRule type="cellIs" dxfId="35" priority="4" operator="greaterThan">
      <formula>-0.0001</formula>
    </cfRule>
  </conditionalFormatting>
  <conditionalFormatting sqref="AA27">
    <cfRule type="cellIs" dxfId="34" priority="3" operator="lessThan">
      <formula>0</formula>
    </cfRule>
  </conditionalFormatting>
  <conditionalFormatting sqref="AA26">
    <cfRule type="cellIs" dxfId="33" priority="1" operator="equal">
      <formula>"YES"</formula>
    </cfRule>
    <cfRule type="cellIs" dxfId="3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/>
  </sheetViews>
  <sheetFormatPr baseColWidth="10" defaultColWidth="8.83203125" defaultRowHeight="14" x14ac:dyDescent="0"/>
  <cols>
    <col min="1" max="1" width="12.83203125" bestFit="1" customWidth="1"/>
    <col min="2" max="2" width="7.83203125" customWidth="1"/>
    <col min="3" max="3" width="8.6640625" bestFit="1" customWidth="1"/>
    <col min="4" max="4" width="7.83203125" customWidth="1"/>
    <col min="5" max="5" width="8.6640625" bestFit="1" customWidth="1"/>
    <col min="6" max="6" width="7.83203125" customWidth="1"/>
    <col min="7" max="7" width="8.6640625" bestFit="1" customWidth="1"/>
    <col min="8" max="10" width="7.83203125" customWidth="1"/>
    <col min="11" max="11" width="10.1640625" bestFit="1" customWidth="1"/>
    <col min="12" max="12" width="7.83203125" customWidth="1"/>
    <col min="13" max="13" width="8.6640625" bestFit="1" customWidth="1"/>
    <col min="14" max="14" width="7.83203125" customWidth="1"/>
    <col min="15" max="15" width="8.6640625" bestFit="1" customWidth="1"/>
    <col min="16" max="16" width="7.83203125" customWidth="1"/>
    <col min="17" max="17" width="8.6640625" bestFit="1" customWidth="1"/>
    <col min="18" max="18" width="7.83203125" customWidth="1"/>
    <col min="19" max="19" width="10.1640625" bestFit="1" customWidth="1"/>
    <col min="20" max="20" width="7.83203125" customWidth="1"/>
    <col min="21" max="21" width="10.1640625" customWidth="1"/>
    <col min="22" max="22" width="7.83203125" customWidth="1"/>
    <col min="23" max="23" width="10.1640625" customWidth="1"/>
    <col min="24" max="24" width="10.5" bestFit="1" customWidth="1"/>
    <col min="25" max="26" width="4.1640625" customWidth="1"/>
    <col min="27" max="27" width="10.6640625" bestFit="1" customWidth="1"/>
    <col min="28" max="28" width="10.1640625" bestFit="1" customWidth="1"/>
    <col min="29" max="29" width="11" customWidth="1"/>
  </cols>
  <sheetData>
    <row r="1" spans="1:29">
      <c r="A1" s="3" t="s">
        <v>46</v>
      </c>
      <c r="B1" s="3">
        <f>Goals!B4</f>
        <v>2015</v>
      </c>
      <c r="I1" s="4"/>
      <c r="J1" s="4"/>
      <c r="M1" s="4"/>
      <c r="N1" s="5"/>
    </row>
    <row r="3" spans="1:29">
      <c r="B3" s="93" t="str">
        <f>Goals!B9</f>
        <v>Rent/Mortgage</v>
      </c>
      <c r="C3" s="93"/>
      <c r="D3" s="93" t="str">
        <f>Goals!D9</f>
        <v>Eating Out</v>
      </c>
      <c r="E3" s="93"/>
      <c r="F3" s="93" t="str">
        <f>Goals!F9</f>
        <v>Utilities</v>
      </c>
      <c r="G3" s="93"/>
      <c r="H3" s="93" t="str">
        <f>Goals!H9</f>
        <v>Transportation</v>
      </c>
      <c r="I3" s="93"/>
      <c r="J3" s="93" t="str">
        <f>Goals!J9</f>
        <v>Entertainment</v>
      </c>
      <c r="K3" s="93"/>
      <c r="L3" s="93" t="str">
        <f>Goals!L9</f>
        <v>Groceries</v>
      </c>
      <c r="M3" s="93"/>
      <c r="N3" s="93" t="str">
        <f>Goals!N9</f>
        <v>Kids</v>
      </c>
      <c r="O3" s="93"/>
      <c r="P3" s="93" t="str">
        <f>Goals!P9</f>
        <v>Shopping</v>
      </c>
      <c r="Q3" s="93"/>
      <c r="R3" s="93" t="str">
        <f>Goals!R9</f>
        <v>Travel</v>
      </c>
      <c r="S3" s="93"/>
      <c r="T3" s="93" t="str">
        <f>Goals!T9</f>
        <v>Misc.</v>
      </c>
      <c r="U3" s="93"/>
      <c r="V3" s="93" t="str">
        <f>Goals!V9</f>
        <v>Other</v>
      </c>
      <c r="W3" s="93"/>
      <c r="AA3" s="94" t="s">
        <v>4</v>
      </c>
    </row>
    <row r="4" spans="1:29">
      <c r="B4" s="26" t="s">
        <v>5</v>
      </c>
      <c r="C4" s="26" t="s">
        <v>6</v>
      </c>
      <c r="D4" s="26" t="s">
        <v>5</v>
      </c>
      <c r="E4" s="26" t="s">
        <v>6</v>
      </c>
      <c r="F4" s="26" t="s">
        <v>5</v>
      </c>
      <c r="G4" s="26" t="s">
        <v>6</v>
      </c>
      <c r="H4" s="26" t="s">
        <v>5</v>
      </c>
      <c r="I4" s="26" t="s">
        <v>6</v>
      </c>
      <c r="J4" s="26" t="s">
        <v>5</v>
      </c>
      <c r="K4" s="26" t="s">
        <v>6</v>
      </c>
      <c r="L4" s="26" t="s">
        <v>5</v>
      </c>
      <c r="M4" s="26" t="s">
        <v>6</v>
      </c>
      <c r="N4" s="26" t="s">
        <v>5</v>
      </c>
      <c r="O4" s="26" t="s">
        <v>6</v>
      </c>
      <c r="P4" s="26" t="s">
        <v>5</v>
      </c>
      <c r="Q4" s="26" t="s">
        <v>6</v>
      </c>
      <c r="R4" s="26" t="s">
        <v>5</v>
      </c>
      <c r="S4" s="26" t="s">
        <v>6</v>
      </c>
      <c r="T4" s="26" t="s">
        <v>5</v>
      </c>
      <c r="U4" s="26" t="s">
        <v>6</v>
      </c>
      <c r="V4" s="26" t="s">
        <v>5</v>
      </c>
      <c r="W4" s="26" t="s">
        <v>6</v>
      </c>
      <c r="AA4" s="94"/>
    </row>
    <row r="5" spans="1:29">
      <c r="B5" s="1"/>
      <c r="C5" s="7"/>
      <c r="D5" s="8"/>
      <c r="E5" s="9"/>
      <c r="F5" s="8"/>
      <c r="G5" s="9"/>
      <c r="H5" s="8"/>
      <c r="I5" s="9"/>
      <c r="J5" s="8"/>
      <c r="K5" s="9"/>
      <c r="L5" s="1"/>
      <c r="M5" s="7"/>
      <c r="N5" s="8"/>
      <c r="O5" s="9"/>
      <c r="P5" s="8"/>
      <c r="Q5" s="9"/>
      <c r="R5" s="8"/>
      <c r="S5" s="9"/>
      <c r="T5" s="8"/>
      <c r="U5" s="9"/>
      <c r="V5" s="8"/>
      <c r="W5" s="9"/>
      <c r="X5" s="10"/>
      <c r="Y5" s="10"/>
      <c r="Z5" s="10"/>
      <c r="AA5" s="7"/>
      <c r="AB5" s="10"/>
      <c r="AC5" s="10"/>
    </row>
    <row r="6" spans="1:29">
      <c r="B6" s="1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8"/>
      <c r="U6" s="9"/>
      <c r="V6" s="8"/>
      <c r="W6" s="9"/>
      <c r="X6" s="10"/>
      <c r="Y6" s="10"/>
      <c r="Z6" s="10"/>
      <c r="AA6" s="7"/>
      <c r="AB6" s="10"/>
      <c r="AC6" s="10"/>
    </row>
    <row r="7" spans="1:29">
      <c r="B7" s="1"/>
      <c r="C7" s="7"/>
      <c r="D7" s="8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U7" s="9"/>
      <c r="V7" s="8"/>
      <c r="W7" s="9"/>
      <c r="X7" s="10"/>
      <c r="Y7" s="10"/>
      <c r="Z7" s="10"/>
      <c r="AA7" s="7"/>
      <c r="AB7" s="10"/>
      <c r="AC7" s="10"/>
    </row>
    <row r="8" spans="1:29">
      <c r="B8" s="1"/>
      <c r="C8" s="7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10"/>
      <c r="Y8" s="10"/>
      <c r="Z8" s="10"/>
      <c r="AA8" s="7"/>
      <c r="AB8" s="10"/>
      <c r="AC8" s="10"/>
    </row>
    <row r="9" spans="1:29">
      <c r="B9" s="1"/>
      <c r="C9" s="7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0"/>
      <c r="Y9" s="10"/>
      <c r="Z9" s="10"/>
      <c r="AA9" s="7"/>
      <c r="AB9" s="10"/>
      <c r="AC9" s="10"/>
    </row>
    <row r="10" spans="1:29">
      <c r="B10" s="1"/>
      <c r="C10" s="7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0"/>
      <c r="Y10" s="10"/>
      <c r="Z10" s="10"/>
      <c r="AA10" s="7"/>
      <c r="AB10" s="10"/>
      <c r="AC10" s="10"/>
    </row>
    <row r="11" spans="1:29">
      <c r="B11" s="1"/>
      <c r="C11" s="7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10"/>
      <c r="Y11" s="10"/>
      <c r="Z11" s="10"/>
      <c r="AA11" s="7"/>
      <c r="AB11" s="10"/>
      <c r="AC11" s="10"/>
    </row>
    <row r="12" spans="1:29">
      <c r="B12" s="1"/>
      <c r="C12" s="7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10"/>
      <c r="Y12" s="10"/>
      <c r="Z12" s="10"/>
      <c r="AA12" s="7"/>
      <c r="AB12" s="10"/>
      <c r="AC12" s="10"/>
    </row>
    <row r="13" spans="1:29">
      <c r="B13" s="1"/>
      <c r="C13" s="7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10"/>
      <c r="Y13" s="10"/>
      <c r="Z13" s="10"/>
      <c r="AA13" s="7"/>
      <c r="AB13" s="10"/>
      <c r="AC13" s="10"/>
    </row>
    <row r="14" spans="1:29">
      <c r="B14" s="1"/>
      <c r="C14" s="7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10"/>
      <c r="Y14" s="10"/>
      <c r="Z14" s="10"/>
      <c r="AA14" s="11">
        <f>SUM(AA5:AA13)</f>
        <v>0</v>
      </c>
      <c r="AB14" s="10"/>
      <c r="AC14" s="10"/>
    </row>
    <row r="15" spans="1:29">
      <c r="B15" s="1"/>
      <c r="C15" s="7"/>
      <c r="D15" s="12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10"/>
      <c r="Y15" s="10"/>
      <c r="Z15" s="10"/>
      <c r="AA15" s="13"/>
      <c r="AB15" s="14"/>
      <c r="AC15" s="10"/>
    </row>
    <row r="16" spans="1:29">
      <c r="B16" s="1"/>
      <c r="C16" s="7"/>
      <c r="D16" s="12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10"/>
      <c r="Y16" s="10"/>
      <c r="Z16" s="10"/>
      <c r="AA16" s="13"/>
      <c r="AB16" s="10"/>
      <c r="AC16" s="10"/>
    </row>
    <row r="17" spans="1:29">
      <c r="B17" s="1"/>
      <c r="C17" s="7"/>
      <c r="D17" s="12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10"/>
      <c r="Y17" s="10"/>
      <c r="Z17" s="10"/>
      <c r="AA17" s="13"/>
      <c r="AB17" s="31">
        <f>IF(Jan!$X$23&gt;0,AVERAGE(Jan!AA14,Feb!AA14,March!AA14,April!AA14,May!AA14,June!AA14,July!AA14,Aug!AA14,Sept!AA14,Oct!AA14,Nov!AA14,Dec!AA14),IF(Feb!$X$23&gt;0,AVERAGE(Feb!AA14,March!AA14,April!AA14,May!AA14,June!AA14,July!AA14,Aug!AA14,Sept!AA14,Oct!AA14,Nov!AA14,Dec!AA14),IF(March!$X$23&gt;0,AVERAGE(March!AA14,April!AA14,May!AA14,June!AA14,July!AA14,Aug!AA14,Sept!AA14,Oct!AA14,Nov!AA14,Dec!AA14),IF(April!$X$23&gt;0,AVERAGE(April!AA14,May!AA14,June!AA14,July!AA14,Aug!AA14,Sept!AA14,Oct!AA14,Nov!AA14,Dec!AA14),IF(May!$X$23&gt;0,AVERAGE(May!AA14,June!AA14,July!AA14,Aug!AA14,Sept!AA14,Oct!AA14,Nov!AA14,Dec!AA14),IF(June!$X$23&gt;0,AVERAGE(June!AA14,July!AA14,Aug!AA14,Sept!AA14,Oct!AA14,Nov!AA14,Dec!AA14),IF(July!$X$23&gt;0,AVERAGE(July!AA14,Aug!AA14,Sept!AA14,Oct!AA14,Nov!AA14,Dec!AA14),IF(Aug!$X$23&gt;0,AVERAGE(Aug!AA14,Sept!AA14,Oct!AA14,Nov!AA14,Dec!AA14),IF(Sept!$X$23&gt;0,AVERAGE(Sept!AA14,Oct!AA14,Nov!AA14,Dec!AA14),IF(Oct!$X$23&gt;0,AVERAGE(Oct!AA14,Nov!AA14,Dec!AA14),IF(Nov!$X$23&gt;0,AVERAGE(Nov!AA14,Dec!AA14),AA14)))))))))))</f>
        <v>0</v>
      </c>
      <c r="AC17" t="s">
        <v>35</v>
      </c>
    </row>
    <row r="18" spans="1:29">
      <c r="B18" s="1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  <c r="W18" s="7"/>
      <c r="X18" s="10"/>
      <c r="Y18" s="10"/>
      <c r="Z18" s="10"/>
      <c r="AA18" s="13"/>
      <c r="AB18" s="10"/>
      <c r="AC18" s="10"/>
    </row>
    <row r="19" spans="1:29">
      <c r="B19" s="1"/>
      <c r="C19" s="7"/>
      <c r="D19" s="12"/>
      <c r="E19" s="7"/>
      <c r="F19" s="12"/>
      <c r="G19" s="7"/>
      <c r="H19" s="12"/>
      <c r="I19" s="7"/>
      <c r="J19" s="12"/>
      <c r="K19" s="7"/>
      <c r="L19" s="12"/>
      <c r="M19" s="7"/>
      <c r="N19" s="12"/>
      <c r="O19" s="7"/>
      <c r="P19" s="12"/>
      <c r="Q19" s="7"/>
      <c r="R19" s="12"/>
      <c r="S19" s="7"/>
      <c r="T19" s="12"/>
      <c r="U19" s="7"/>
      <c r="V19" s="12"/>
      <c r="W19" s="7"/>
      <c r="X19" s="10"/>
      <c r="Y19" s="10"/>
      <c r="Z19" s="10"/>
      <c r="AA19" s="13"/>
      <c r="AB19" s="10"/>
      <c r="AC19" s="10"/>
    </row>
    <row r="20" spans="1:29">
      <c r="B20" s="1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  <c r="U20" s="7"/>
      <c r="V20" s="12"/>
      <c r="W20" s="7"/>
      <c r="X20" s="10"/>
      <c r="Y20" s="10"/>
      <c r="Z20" s="10"/>
      <c r="AA20" s="13"/>
      <c r="AB20" s="10"/>
      <c r="AC20" s="10"/>
    </row>
    <row r="21" spans="1:29">
      <c r="B21" s="1"/>
      <c r="C21" s="7"/>
      <c r="D21" s="12"/>
      <c r="E21" s="7"/>
      <c r="F21" s="12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  <c r="U21" s="7"/>
      <c r="V21" s="12"/>
      <c r="W21" s="7"/>
      <c r="X21" s="10"/>
      <c r="Y21" s="10"/>
      <c r="Z21" s="10"/>
      <c r="AB21" s="10"/>
      <c r="AC21" s="10"/>
    </row>
    <row r="22" spans="1:29">
      <c r="B22" s="93" t="str">
        <f>B3</f>
        <v>Rent/Mortgage</v>
      </c>
      <c r="C22" s="93"/>
      <c r="D22" s="93" t="str">
        <f t="shared" ref="D22" si="0">D3</f>
        <v>Eating Out</v>
      </c>
      <c r="E22" s="93"/>
      <c r="F22" s="93" t="str">
        <f t="shared" ref="F22" si="1">F3</f>
        <v>Utilities</v>
      </c>
      <c r="G22" s="93"/>
      <c r="H22" s="93" t="str">
        <f t="shared" ref="H22" si="2">H3</f>
        <v>Transportation</v>
      </c>
      <c r="I22" s="93"/>
      <c r="J22" s="93" t="str">
        <f t="shared" ref="J22" si="3">J3</f>
        <v>Entertainment</v>
      </c>
      <c r="K22" s="93"/>
      <c r="L22" s="93" t="str">
        <f t="shared" ref="L22" si="4">L3</f>
        <v>Groceries</v>
      </c>
      <c r="M22" s="93"/>
      <c r="N22" s="93" t="str">
        <f t="shared" ref="N22" si="5">N3</f>
        <v>Kids</v>
      </c>
      <c r="O22" s="93"/>
      <c r="P22" s="93" t="str">
        <f t="shared" ref="P22" si="6">P3</f>
        <v>Shopping</v>
      </c>
      <c r="Q22" s="93"/>
      <c r="R22" s="93" t="str">
        <f t="shared" ref="R22" si="7">R3</f>
        <v>Travel</v>
      </c>
      <c r="S22" s="93"/>
      <c r="T22" s="93" t="str">
        <f t="shared" ref="T22" si="8">T3</f>
        <v>Misc.</v>
      </c>
      <c r="U22" s="93"/>
      <c r="V22" s="93" t="str">
        <f t="shared" ref="V22" si="9">V3</f>
        <v>Other</v>
      </c>
      <c r="W22" s="93"/>
      <c r="X22" s="26" t="s">
        <v>8</v>
      </c>
      <c r="Y22" s="10"/>
      <c r="Z22" s="10"/>
      <c r="AA22" s="26" t="s">
        <v>9</v>
      </c>
      <c r="AB22" s="10"/>
    </row>
    <row r="23" spans="1:29">
      <c r="A23" s="3" t="s">
        <v>8</v>
      </c>
      <c r="B23" s="83">
        <f>SUM(C5:C22)</f>
        <v>0</v>
      </c>
      <c r="C23" s="83"/>
      <c r="D23" s="83">
        <f>SUM(E5:E22)</f>
        <v>0</v>
      </c>
      <c r="E23" s="83"/>
      <c r="F23" s="83">
        <f>SUM(G5:G22)</f>
        <v>0</v>
      </c>
      <c r="G23" s="83"/>
      <c r="H23" s="83">
        <f>SUM(I5:I22)</f>
        <v>0</v>
      </c>
      <c r="I23" s="83"/>
      <c r="J23" s="83">
        <f>SUM(K5:K22)</f>
        <v>0</v>
      </c>
      <c r="K23" s="83"/>
      <c r="L23" s="83">
        <f>SUM(M5:M21)</f>
        <v>0</v>
      </c>
      <c r="M23" s="83"/>
      <c r="N23" s="83">
        <f>SUM(O5:O22)</f>
        <v>0</v>
      </c>
      <c r="O23" s="83"/>
      <c r="P23" s="83">
        <f>SUM(Q5:Q22)</f>
        <v>0</v>
      </c>
      <c r="Q23" s="83"/>
      <c r="R23" s="83">
        <f>SUM(S5:S22)</f>
        <v>0</v>
      </c>
      <c r="S23" s="83"/>
      <c r="T23" s="83">
        <f>SUM(U5:U22)</f>
        <v>0</v>
      </c>
      <c r="U23" s="83"/>
      <c r="V23" s="83">
        <f>SUM(W5:W22)</f>
        <v>0</v>
      </c>
      <c r="W23" s="83"/>
      <c r="X23" s="15">
        <f>SUM(B23:W23)</f>
        <v>0</v>
      </c>
      <c r="Y23" s="10"/>
      <c r="Z23" s="10"/>
      <c r="AA23" s="16">
        <f>AA14-X23</f>
        <v>0</v>
      </c>
      <c r="AB23" s="10"/>
      <c r="AC23" s="10"/>
    </row>
    <row r="24" spans="1:29">
      <c r="A24" s="3" t="s">
        <v>10</v>
      </c>
      <c r="B24" s="91" t="e">
        <f>B23/$X$23</f>
        <v>#DIV/0!</v>
      </c>
      <c r="C24" s="91"/>
      <c r="D24" s="91" t="e">
        <f>D23/$X$23</f>
        <v>#DIV/0!</v>
      </c>
      <c r="E24" s="91"/>
      <c r="F24" s="91" t="e">
        <f>F23/$X$23</f>
        <v>#DIV/0!</v>
      </c>
      <c r="G24" s="91"/>
      <c r="H24" s="91" t="e">
        <f>H23/$X$23</f>
        <v>#DIV/0!</v>
      </c>
      <c r="I24" s="91"/>
      <c r="J24" s="91" t="e">
        <f>J23/$X$23</f>
        <v>#DIV/0!</v>
      </c>
      <c r="K24" s="91"/>
      <c r="L24" s="91" t="e">
        <f>L23/$X$23</f>
        <v>#DIV/0!</v>
      </c>
      <c r="M24" s="91"/>
      <c r="N24" s="91" t="e">
        <f>N23/$X$23</f>
        <v>#DIV/0!</v>
      </c>
      <c r="O24" s="91"/>
      <c r="P24" s="91" t="e">
        <f>P23/$X$23</f>
        <v>#DIV/0!</v>
      </c>
      <c r="Q24" s="91"/>
      <c r="R24" s="91" t="e">
        <f>R23/$X$23</f>
        <v>#DIV/0!</v>
      </c>
      <c r="S24" s="91"/>
      <c r="T24" s="91" t="e">
        <f>T23/$X$23</f>
        <v>#DIV/0!</v>
      </c>
      <c r="U24" s="91"/>
      <c r="V24" s="91" t="e">
        <f>V23/$X$23</f>
        <v>#DIV/0!</v>
      </c>
      <c r="W24" s="91"/>
      <c r="X24" s="17" t="e">
        <f>X23/$X$23</f>
        <v>#DIV/0!</v>
      </c>
      <c r="Y24" s="10"/>
      <c r="Z24" s="10"/>
      <c r="AA24" s="16"/>
      <c r="AB24" s="10"/>
      <c r="AC24" s="10"/>
    </row>
    <row r="25" spans="1:29">
      <c r="A25" s="13" t="s">
        <v>11</v>
      </c>
      <c r="B25" s="83">
        <f>Goals!B11</f>
        <v>900</v>
      </c>
      <c r="C25" s="83"/>
      <c r="D25" s="83">
        <f>Goals!D11</f>
        <v>50</v>
      </c>
      <c r="E25" s="83"/>
      <c r="F25" s="83">
        <f>Goals!F11</f>
        <v>150</v>
      </c>
      <c r="G25" s="83"/>
      <c r="H25" s="83">
        <f>Goals!H11</f>
        <v>50</v>
      </c>
      <c r="I25" s="83"/>
      <c r="J25" s="83">
        <f>Goals!J11</f>
        <v>100</v>
      </c>
      <c r="K25" s="83"/>
      <c r="L25" s="83">
        <f>Goals!L11</f>
        <v>200</v>
      </c>
      <c r="M25" s="83"/>
      <c r="N25" s="83">
        <f>Goals!N11</f>
        <v>100</v>
      </c>
      <c r="O25" s="83"/>
      <c r="P25" s="83">
        <f>Goals!P11</f>
        <v>20</v>
      </c>
      <c r="Q25" s="83"/>
      <c r="R25" s="83">
        <f>Goals!R11</f>
        <v>25</v>
      </c>
      <c r="S25" s="83"/>
      <c r="T25" s="83">
        <f>Goals!T11</f>
        <v>20</v>
      </c>
      <c r="U25" s="83"/>
      <c r="V25" s="83">
        <f>Goals!V11</f>
        <v>50</v>
      </c>
      <c r="W25" s="83"/>
      <c r="X25" s="25">
        <f>SUM(B25:W25)</f>
        <v>1665</v>
      </c>
      <c r="Y25" s="19"/>
      <c r="AA25" s="16">
        <f>Goals!Y11</f>
        <v>935</v>
      </c>
      <c r="AB25" s="10"/>
      <c r="AC25" s="10"/>
    </row>
    <row r="26" spans="1:29">
      <c r="A26" s="3" t="s">
        <v>30</v>
      </c>
      <c r="B26" s="92" t="str">
        <f>IF(B27&lt;0,"NO","YES")</f>
        <v>YES</v>
      </c>
      <c r="C26" s="92"/>
      <c r="D26" s="92" t="str">
        <f>IF(D27&lt;0,"NO","YES")</f>
        <v>YES</v>
      </c>
      <c r="E26" s="92"/>
      <c r="F26" s="92" t="str">
        <f>IF(F27&lt;0,"NO","YES")</f>
        <v>YES</v>
      </c>
      <c r="G26" s="92"/>
      <c r="H26" s="92" t="str">
        <f>IF(H27&lt;0,"NO","YES")</f>
        <v>YES</v>
      </c>
      <c r="I26" s="92"/>
      <c r="J26" s="92" t="str">
        <f>IF(J27&lt;0,"NO","YES")</f>
        <v>YES</v>
      </c>
      <c r="K26" s="92"/>
      <c r="L26" s="92" t="str">
        <f>IF(L27&lt;0,"NO","YES")</f>
        <v>YES</v>
      </c>
      <c r="M26" s="92"/>
      <c r="N26" s="92" t="str">
        <f>IF(N27&lt;0,"NO","YES")</f>
        <v>YES</v>
      </c>
      <c r="O26" s="92"/>
      <c r="P26" s="92" t="str">
        <f>IF(P27&lt;0,"NO","YES")</f>
        <v>YES</v>
      </c>
      <c r="Q26" s="92"/>
      <c r="R26" s="92" t="str">
        <f>IF(R27&lt;0,"NO","YES")</f>
        <v>YES</v>
      </c>
      <c r="S26" s="92"/>
      <c r="T26" s="92" t="str">
        <f>IF(T27&lt;0,"NO","YES")</f>
        <v>YES</v>
      </c>
      <c r="U26" s="92"/>
      <c r="V26" s="92" t="str">
        <f>IF(V27&lt;0,"NO","YES")</f>
        <v>YES</v>
      </c>
      <c r="W26" s="92"/>
      <c r="X26" s="20" t="str">
        <f>IF(X27&lt;0,"NO","YES")</f>
        <v>YES</v>
      </c>
      <c r="Y26" s="21"/>
      <c r="AA26" s="20" t="str">
        <f>IF(AA27&lt;0,"NO","YES")</f>
        <v>NO</v>
      </c>
    </row>
    <row r="27" spans="1:29">
      <c r="A27" s="3" t="s">
        <v>12</v>
      </c>
      <c r="B27" s="83">
        <f>B25-B23</f>
        <v>900</v>
      </c>
      <c r="C27" s="83"/>
      <c r="D27" s="83">
        <f>D25-D23</f>
        <v>50</v>
      </c>
      <c r="E27" s="83"/>
      <c r="F27" s="83">
        <f>F25-F23</f>
        <v>150</v>
      </c>
      <c r="G27" s="83"/>
      <c r="H27" s="83">
        <f>H25-H23</f>
        <v>50</v>
      </c>
      <c r="I27" s="83"/>
      <c r="J27" s="83">
        <f>J25-J23</f>
        <v>100</v>
      </c>
      <c r="K27" s="83"/>
      <c r="L27" s="83">
        <f>L25-L23</f>
        <v>200</v>
      </c>
      <c r="M27" s="83"/>
      <c r="N27" s="83">
        <f>N25-N23</f>
        <v>100</v>
      </c>
      <c r="O27" s="83"/>
      <c r="P27" s="83">
        <f>P25-P23</f>
        <v>20</v>
      </c>
      <c r="Q27" s="83"/>
      <c r="R27" s="83">
        <f>R25-R23</f>
        <v>25</v>
      </c>
      <c r="S27" s="83"/>
      <c r="T27" s="83">
        <f>T25-T23</f>
        <v>20</v>
      </c>
      <c r="U27" s="83"/>
      <c r="V27" s="83">
        <f>V25-V23</f>
        <v>50</v>
      </c>
      <c r="W27" s="83"/>
      <c r="X27" s="25">
        <f>X25-X23</f>
        <v>1665</v>
      </c>
      <c r="Y27" s="22"/>
      <c r="AA27" s="25">
        <f>AA23-AA25</f>
        <v>-935</v>
      </c>
    </row>
    <row r="28" spans="1:29">
      <c r="A28" s="13" t="s">
        <v>35</v>
      </c>
      <c r="B28" s="83">
        <f>IF(Jan!$X$23&gt;0,AVERAGE(Jan!B23,Feb!B23,March!B23,April!B23,May!B23,June!B23,July!B23,Aug!B23,Sept!B23,Oct!B23,Nov!B23,Dec!B23),IF(Feb!$X$23&gt;0,AVERAGE(Feb!B23,March!B23,April!B23,May!B23,June!B23,July!B23,Aug!B23,Sept!B23,Oct!B23,Nov!B23,Dec!B23),IF(March!$X$23&gt;0,AVERAGE(March!B23,April!B23,May!B23,June!B23,July!B23,Aug!B23,Sept!B23,Oct!B23,Nov!B23,Dec!B23),IF(April!$X$23&gt;0,AVERAGE(April!B23,May!B23,June!B23,July!B23,Aug!B23,Sept!B23,Oct!B23,Nov!B23,Dec!B23),IF(May!$X$23&gt;0,AVERAGE(May!B23,June!B23,July!B23,Aug!B23,Sept!B23,Oct!B23,Nov!B23,Dec!B23),IF(June!$X$23&gt;0,AVERAGE(June!B23,July!B23,Aug!B23,Sept!B23,Oct!B23,Nov!B23,Dec!B23),IF(July!$X$23&gt;0,AVERAGE(July!B23,Aug!B23,Sept!B23,Oct!B23,Nov!B23,Dec!B23),IF(Aug!$X$23&gt;0,AVERAGE(Aug!B23,Sept!B23,Oct!B23,Nov!B23,Dec!B23),IF(Sept!$X$23&gt;0,AVERAGE(Sept!B23,Oct!B23,Nov!B23,Dec!B23),IF(Oct!$X$23&gt;0,AVERAGE(Oct!B23,Nov!B23,Dec!B23),IF(Nov!$X$23&gt;0,AVERAGE(Nov!B23,Dec!B23),B23)))))))))))</f>
        <v>0</v>
      </c>
      <c r="C28" s="83"/>
      <c r="D28" s="83">
        <f>IF(Jan!$X$23&gt;0,AVERAGE(Jan!D23,Feb!D23,March!D23,April!D23,May!D23,June!D23,July!D23,Aug!D23,Sept!D23,Oct!D23,Nov!D23,Dec!D23),IF(Feb!$X$23&gt;0,AVERAGE(Feb!D23,March!D23,April!D23,May!D23,June!D23,July!D23,Aug!D23,Sept!D23,Oct!D23,Nov!D23,Dec!D23),IF(March!$X$23&gt;0,AVERAGE(March!D23,April!D23,May!D23,June!D23,July!D23,Aug!D23,Sept!D23,Oct!D23,Nov!D23,Dec!D23),IF(April!$X$23&gt;0,AVERAGE(April!D23,May!D23,June!D23,July!D23,Aug!D23,Sept!D23,Oct!D23,Nov!D23,Dec!D23),IF(May!$X$23&gt;0,AVERAGE(May!D23,June!D23,July!D23,Aug!D23,Sept!D23,Oct!D23,Nov!D23,Dec!D23),IF(June!$X$23&gt;0,AVERAGE(June!D23,July!D23,Aug!D23,Sept!D23,Oct!D23,Nov!D23,Dec!D23),IF(July!$X$23&gt;0,AVERAGE(July!D23,Aug!D23,Sept!D23,Oct!D23,Nov!D23,Dec!D23),IF(Aug!$X$23&gt;0,AVERAGE(Aug!D23,Sept!D23,Oct!D23,Nov!D23,Dec!D23),IF(Sept!$X$23&gt;0,AVERAGE(Sept!D23,Oct!D23,Nov!D23,Dec!D23),IF(Oct!$X$23&gt;0,AVERAGE(Oct!D23,Nov!D23,Dec!D23),IF(Nov!$X$23&gt;0,AVERAGE(Nov!D23,Dec!D23),D23)))))))))))</f>
        <v>0</v>
      </c>
      <c r="E28" s="83"/>
      <c r="F28" s="83">
        <f>IF(Jan!$X$23&gt;0,AVERAGE(Jan!F23,Feb!F23,March!F23,April!F23,May!F23,June!F23,July!F23,Aug!F23,Sept!F23,Oct!F23,Nov!F23,Dec!F23),IF(Feb!$X$23&gt;0,AVERAGE(Feb!F23,March!F23,April!F23,May!F23,June!F23,July!F23,Aug!F23,Sept!F23,Oct!F23,Nov!F23,Dec!F23),IF(March!$X$23&gt;0,AVERAGE(March!F23,April!F23,May!F23,June!F23,July!F23,Aug!F23,Sept!F23,Oct!F23,Nov!F23,Dec!F23),IF(April!$X$23&gt;0,AVERAGE(April!F23,May!F23,June!F23,July!F23,Aug!F23,Sept!F23,Oct!F23,Nov!F23,Dec!F23),IF(May!$X$23&gt;0,AVERAGE(May!F23,June!F23,July!F23,Aug!F23,Sept!F23,Oct!F23,Nov!F23,Dec!F23),IF(June!$X$23&gt;0,AVERAGE(June!F23,July!F23,Aug!F23,Sept!F23,Oct!F23,Nov!F23,Dec!F23),IF(July!$X$23&gt;0,AVERAGE(July!F23,Aug!F23,Sept!F23,Oct!F23,Nov!F23,Dec!F23),IF(Aug!$X$23&gt;0,AVERAGE(Aug!F23,Sept!F23,Oct!F23,Nov!F23,Dec!F23),IF(Sept!$X$23&gt;0,AVERAGE(Sept!F23,Oct!F23,Nov!F23,Dec!F23),IF(Oct!$X$23&gt;0,AVERAGE(Oct!F23,Nov!F23,Dec!F23),IF(Nov!$X$23&gt;0,AVERAGE(Nov!F23,Dec!F23),F23)))))))))))</f>
        <v>0</v>
      </c>
      <c r="G28" s="83"/>
      <c r="H28" s="83">
        <f>IF(Jan!$X$23&gt;0,AVERAGE(Jan!H23,Feb!H23,March!H23,April!H23,May!H23,June!H23,July!H23,Aug!H23,Sept!H23,Oct!H23,Nov!H23,Dec!H23),IF(Feb!$X$23&gt;0,AVERAGE(Feb!H23,March!H23,April!H23,May!H23,June!H23,July!H23,Aug!H23,Sept!H23,Oct!H23,Nov!H23,Dec!H23),IF(March!$X$23&gt;0,AVERAGE(March!H23,April!H23,May!H23,June!H23,July!H23,Aug!H23,Sept!H23,Oct!H23,Nov!H23,Dec!H23),IF(April!$X$23&gt;0,AVERAGE(April!H23,May!H23,June!H23,July!H23,Aug!H23,Sept!H23,Oct!H23,Nov!H23,Dec!H23),IF(May!$X$23&gt;0,AVERAGE(May!H23,June!H23,July!H23,Aug!H23,Sept!H23,Oct!H23,Nov!H23,Dec!H23),IF(June!$X$23&gt;0,AVERAGE(June!H23,July!H23,Aug!H23,Sept!H23,Oct!H23,Nov!H23,Dec!H23),IF(July!$X$23&gt;0,AVERAGE(July!H23,Aug!H23,Sept!H23,Oct!H23,Nov!H23,Dec!H23),IF(Aug!$X$23&gt;0,AVERAGE(Aug!H23,Sept!H23,Oct!H23,Nov!H23,Dec!H23),IF(Sept!$X$23&gt;0,AVERAGE(Sept!H23,Oct!H23,Nov!H23,Dec!H23),IF(Oct!$X$23&gt;0,AVERAGE(Oct!H23,Nov!H23,Dec!H23),IF(Nov!$X$23&gt;0,AVERAGE(Nov!H23,Dec!H23),H23)))))))))))</f>
        <v>0</v>
      </c>
      <c r="I28" s="83"/>
      <c r="J28" s="83">
        <f>IF(Jan!$X$23&gt;0,AVERAGE(Jan!J23,Feb!J23,March!J23,April!J23,May!J23,June!J23,July!J23,Aug!J23,Sept!J23,Oct!J23,Nov!J23,Dec!J23),IF(Feb!$X$23&gt;0,AVERAGE(Feb!J23,March!J23,April!J23,May!J23,June!J23,July!J23,Aug!J23,Sept!J23,Oct!J23,Nov!J23,Dec!J23),IF(March!$X$23&gt;0,AVERAGE(March!J23,April!J23,May!J23,June!J23,July!J23,Aug!J23,Sept!J23,Oct!J23,Nov!J23,Dec!J23),IF(April!$X$23&gt;0,AVERAGE(April!J23,May!J23,June!J23,July!J23,Aug!J23,Sept!J23,Oct!J23,Nov!J23,Dec!J23),IF(May!$X$23&gt;0,AVERAGE(May!J23,June!J23,July!J23,Aug!J23,Sept!J23,Oct!J23,Nov!J23,Dec!J23),IF(June!$X$23&gt;0,AVERAGE(June!J23,July!J23,Aug!J23,Sept!J23,Oct!J23,Nov!J23,Dec!J23),IF(July!$X$23&gt;0,AVERAGE(July!J23,Aug!J23,Sept!J23,Oct!J23,Nov!J23,Dec!J23),IF(Aug!$X$23&gt;0,AVERAGE(Aug!J23,Sept!J23,Oct!J23,Nov!J23,Dec!J23),IF(Sept!$X$23&gt;0,AVERAGE(Sept!J23,Oct!J23,Nov!J23,Dec!J23),IF(Oct!$X$23&gt;0,AVERAGE(Oct!J23,Nov!J23,Dec!J23),IF(Nov!$X$23&gt;0,AVERAGE(Nov!J23,Dec!J23),J23)))))))))))</f>
        <v>0</v>
      </c>
      <c r="K28" s="83"/>
      <c r="L28" s="83">
        <f>IF(Jan!$X$23&gt;0,AVERAGE(Jan!L23,Feb!L23,March!L23,April!L23,May!L23,June!L23,July!L23,Aug!L23,Sept!L23,Oct!L23,Nov!L23,Dec!L23),IF(Feb!$X$23&gt;0,AVERAGE(Feb!L23,March!L23,April!L23,May!L23,June!L23,July!L23,Aug!L23,Sept!L23,Oct!L23,Nov!L23,Dec!L23),IF(March!$X$23&gt;0,AVERAGE(March!L23,April!L23,May!L23,June!L23,July!L23,Aug!L23,Sept!L23,Oct!L23,Nov!L23,Dec!L23),IF(April!$X$23&gt;0,AVERAGE(April!L23,May!L23,June!L23,July!L23,Aug!L23,Sept!L23,Oct!L23,Nov!L23,Dec!L23),IF(May!$X$23&gt;0,AVERAGE(May!L23,June!L23,July!L23,Aug!L23,Sept!L23,Oct!L23,Nov!L23,Dec!L23),IF(June!$X$23&gt;0,AVERAGE(June!L23,July!L23,Aug!L23,Sept!L23,Oct!L23,Nov!L23,Dec!L23),IF(July!$X$23&gt;0,AVERAGE(July!L23,Aug!L23,Sept!L23,Oct!L23,Nov!L23,Dec!L23),IF(Aug!$X$23&gt;0,AVERAGE(Aug!L23,Sept!L23,Oct!L23,Nov!L23,Dec!L23),IF(Sept!$X$23&gt;0,AVERAGE(Sept!L23,Oct!L23,Nov!L23,Dec!L23),IF(Oct!$X$23&gt;0,AVERAGE(Oct!L23,Nov!L23,Dec!L23),IF(Nov!$X$23&gt;0,AVERAGE(Nov!L23,Dec!L23),L23)))))))))))</f>
        <v>0</v>
      </c>
      <c r="M28" s="83"/>
      <c r="N28" s="83">
        <f>IF(Jan!$X$23&gt;0,AVERAGE(Jan!N23,Feb!N23,March!N23,April!N23,May!N23,June!N23,July!N23,Aug!N23,Sept!N23,Oct!N23,Nov!N23,Dec!N23),IF(Feb!$X$23&gt;0,AVERAGE(Feb!N23,March!N23,April!N23,May!N23,June!N23,July!N23,Aug!N23,Sept!N23,Oct!N23,Nov!N23,Dec!N23),IF(March!$X$23&gt;0,AVERAGE(March!N23,April!N23,May!N23,June!N23,July!N23,Aug!N23,Sept!N23,Oct!N23,Nov!N23,Dec!N23),IF(April!$X$23&gt;0,AVERAGE(April!N23,May!N23,June!N23,July!N23,Aug!N23,Sept!N23,Oct!N23,Nov!N23,Dec!N23),IF(May!$X$23&gt;0,AVERAGE(May!N23,June!N23,July!N23,Aug!N23,Sept!N23,Oct!N23,Nov!N23,Dec!N23),IF(June!$X$23&gt;0,AVERAGE(June!N23,July!N23,Aug!N23,Sept!N23,Oct!N23,Nov!N23,Dec!N23),IF(July!$X$23&gt;0,AVERAGE(July!N23,Aug!N23,Sept!N23,Oct!N23,Nov!N23,Dec!N23),IF(Aug!$X$23&gt;0,AVERAGE(Aug!N23,Sept!N23,Oct!N23,Nov!N23,Dec!N23),IF(Sept!$X$23&gt;0,AVERAGE(Sept!N23,Oct!N23,Nov!N23,Dec!N23),IF(Oct!$X$23&gt;0,AVERAGE(Oct!N23,Nov!N23,Dec!N23),IF(Nov!$X$23&gt;0,AVERAGE(Nov!N23,Dec!N23),N23)))))))))))</f>
        <v>0</v>
      </c>
      <c r="O28" s="83"/>
      <c r="P28" s="83">
        <f>IF(Jan!$X$23&gt;0,AVERAGE(Jan!P23,Feb!P23,March!P23,April!P23,May!P23,June!P23,July!P23,Aug!P23,Sept!P23,Oct!P23,Nov!P23,Dec!P23),IF(Feb!$X$23&gt;0,AVERAGE(Feb!P23,March!P23,April!P23,May!P23,June!P23,July!P23,Aug!P23,Sept!P23,Oct!P23,Nov!P23,Dec!P23),IF(March!$X$23&gt;0,AVERAGE(March!P23,April!P23,May!P23,June!P23,July!P23,Aug!P23,Sept!P23,Oct!P23,Nov!P23,Dec!P23),IF(April!$X$23&gt;0,AVERAGE(April!P23,May!P23,June!P23,July!P23,Aug!P23,Sept!P23,Oct!P23,Nov!P23,Dec!P23),IF(May!$X$23&gt;0,AVERAGE(May!P23,June!P23,July!P23,Aug!P23,Sept!P23,Oct!P23,Nov!P23,Dec!P23),IF(June!$X$23&gt;0,AVERAGE(June!P23,July!P23,Aug!P23,Sept!P23,Oct!P23,Nov!P23,Dec!P23),IF(July!$X$23&gt;0,AVERAGE(July!P23,Aug!P23,Sept!P23,Oct!P23,Nov!P23,Dec!P23),IF(Aug!$X$23&gt;0,AVERAGE(Aug!P23,Sept!P23,Oct!P23,Nov!P23,Dec!P23),IF(Sept!$X$23&gt;0,AVERAGE(Sept!P23,Oct!P23,Nov!P23,Dec!P23),IF(Oct!$X$23&gt;0,AVERAGE(Oct!P23,Nov!P23,Dec!P23),IF(Nov!$X$23&gt;0,AVERAGE(Nov!P23,Dec!P23),P23)))))))))))</f>
        <v>0</v>
      </c>
      <c r="Q28" s="83"/>
      <c r="R28" s="83">
        <f>IF(Jan!$X$23&gt;0,AVERAGE(Jan!R23,Feb!R23,March!R23,April!R23,May!R23,June!R23,July!R23,Aug!R23,Sept!R23,Oct!R23,Nov!R23,Dec!R23),IF(Feb!$X$23&gt;0,AVERAGE(Feb!R23,March!R23,April!R23,May!R23,June!R23,July!R23,Aug!R23,Sept!R23,Oct!R23,Nov!R23,Dec!R23),IF(March!$X$23&gt;0,AVERAGE(March!R23,April!R23,May!R23,June!R23,July!R23,Aug!R23,Sept!R23,Oct!R23,Nov!R23,Dec!R23),IF(April!$X$23&gt;0,AVERAGE(April!R23,May!R23,June!R23,July!R23,Aug!R23,Sept!R23,Oct!R23,Nov!R23,Dec!R23),IF(May!$X$23&gt;0,AVERAGE(May!R23,June!R23,July!R23,Aug!R23,Sept!R23,Oct!R23,Nov!R23,Dec!R23),IF(June!$X$23&gt;0,AVERAGE(June!R23,July!R23,Aug!R23,Sept!R23,Oct!R23,Nov!R23,Dec!R23),IF(July!$X$23&gt;0,AVERAGE(July!R23,Aug!R23,Sept!R23,Oct!R23,Nov!R23,Dec!R23),IF(Aug!$X$23&gt;0,AVERAGE(Aug!R23,Sept!R23,Oct!R23,Nov!R23,Dec!R23),IF(Sept!$X$23&gt;0,AVERAGE(Sept!R23,Oct!R23,Nov!R23,Dec!R23),IF(Oct!$X$23&gt;0,AVERAGE(Oct!R23,Nov!R23,Dec!R23),IF(Nov!$X$23&gt;0,AVERAGE(Nov!R23,Dec!R23),R23)))))))))))</f>
        <v>0</v>
      </c>
      <c r="S28" s="83"/>
      <c r="T28" s="83">
        <f>IF(Jan!$X$23&gt;0,AVERAGE(Jan!T23,Feb!T23,March!T23,April!T23,May!T23,June!T23,July!T23,Aug!T23,Sept!T23,Oct!T23,Nov!T23,Dec!T23),IF(Feb!$X$23&gt;0,AVERAGE(Feb!T23,March!T23,April!T23,May!T23,June!T23,July!T23,Aug!T23,Sept!T23,Oct!T23,Nov!T23,Dec!T23),IF(March!$X$23&gt;0,AVERAGE(March!T23,April!T23,May!T23,June!T23,July!T23,Aug!T23,Sept!T23,Oct!T23,Nov!T23,Dec!T23),IF(April!$X$23&gt;0,AVERAGE(April!T23,May!T23,June!T23,July!T23,Aug!T23,Sept!T23,Oct!T23,Nov!T23,Dec!T23),IF(May!$X$23&gt;0,AVERAGE(May!T23,June!T23,July!T23,Aug!T23,Sept!T23,Oct!T23,Nov!T23,Dec!T23),IF(June!$X$23&gt;0,AVERAGE(June!T23,July!T23,Aug!T23,Sept!T23,Oct!T23,Nov!T23,Dec!T23),IF(July!$X$23&gt;0,AVERAGE(July!T23,Aug!T23,Sept!T23,Oct!T23,Nov!T23,Dec!T23),IF(Aug!$X$23&gt;0,AVERAGE(Aug!T23,Sept!T23,Oct!T23,Nov!T23,Dec!T23),IF(Sept!$X$23&gt;0,AVERAGE(Sept!T23,Oct!T23,Nov!T23,Dec!T23),IF(Oct!$X$23&gt;0,AVERAGE(Oct!T23,Nov!T23,Dec!T23),IF(Nov!$X$23&gt;0,AVERAGE(Nov!T23,Dec!T23),T23)))))))))))</f>
        <v>0</v>
      </c>
      <c r="U28" s="83"/>
      <c r="V28" s="83">
        <f>IF(Jan!$X$23&gt;0,AVERAGE(Jan!V23,Feb!V23,March!V23,April!V23,May!V23,June!V23,July!V23,Aug!V23,Sept!V23,Oct!V23,Nov!V23,Dec!V23),IF(Feb!$X$23&gt;0,AVERAGE(Feb!V23,March!V23,April!V23,May!V23,June!V23,July!V23,Aug!V23,Sept!V23,Oct!V23,Nov!V23,Dec!V23),IF(March!$X$23&gt;0,AVERAGE(March!V23,April!V23,May!V23,June!V23,July!V23,Aug!V23,Sept!V23,Oct!V23,Nov!V23,Dec!V23),IF(April!$X$23&gt;0,AVERAGE(April!V23,May!V23,June!V23,July!V23,Aug!V23,Sept!V23,Oct!V23,Nov!V23,Dec!V23),IF(May!$X$23&gt;0,AVERAGE(May!V23,June!V23,July!V23,Aug!V23,Sept!V23,Oct!V23,Nov!V23,Dec!V23),IF(June!$X$23&gt;0,AVERAGE(June!V23,July!V23,Aug!V23,Sept!V23,Oct!V23,Nov!V23,Dec!V23),IF(July!$X$23&gt;0,AVERAGE(July!V23,Aug!V23,Sept!V23,Oct!V23,Nov!V23,Dec!V23),IF(Aug!$X$23&gt;0,AVERAGE(Aug!V23,Sept!V23,Oct!V23,Nov!V23,Dec!V23),IF(Sept!$X$23&gt;0,AVERAGE(Sept!V23,Oct!V23,Nov!V23,Dec!V23),IF(Oct!$X$23&gt;0,AVERAGE(Oct!V23,Nov!V23,Dec!V23),IF(Nov!$X$23&gt;0,AVERAGE(Nov!V23,Dec!V23),V23)))))))))))</f>
        <v>0</v>
      </c>
      <c r="W28" s="83"/>
      <c r="X28" s="31">
        <f>IF(Jan!$X$23&gt;0,AVERAGE(Jan!X23,Feb!X23,March!X23,April!X23,May!X23,June!X23,July!X23,Aug!X23,Sept!X23,Oct!X23,Nov!X23,Dec!X23),IF(Feb!$X$23&gt;0,AVERAGE(Feb!X23,March!X23,April!X23,May!X23,June!X23,July!X23,Aug!X23,Sept!X23,Oct!X23,Nov!X23,Dec!X23),IF(March!$X$23&gt;0,AVERAGE(March!X23,April!X23,May!X23,June!X23,July!X23,Aug!X23,Sept!X23,Oct!X23,Nov!X23,Dec!X23),IF(April!$X$23&gt;0,AVERAGE(April!X23,May!X23,June!X23,July!X23,Aug!X23,Sept!X23,Oct!X23,Nov!X23,Dec!X23),IF(May!$X$23&gt;0,AVERAGE(May!X23,June!X23,July!X23,Aug!X23,Sept!X23,Oct!X23,Nov!X23,Dec!X23),IF(June!$X$23&gt;0,AVERAGE(June!X23,July!X23,Aug!X23,Sept!X23,Oct!X23,Nov!X23,Dec!X23),IF(July!$X$23&gt;0,AVERAGE(July!X23,Aug!X23,Sept!X23,Oct!X23,Nov!X23,Dec!X23),IF(Aug!$X$23&gt;0,AVERAGE(Aug!X23,Sept!X23,Oct!X23,Nov!X23,Dec!X23),IF(Sept!$X$23&gt;0,AVERAGE(Sept!X23,Oct!X23,Nov!X23,Dec!X23),IF(Oct!$X$23&gt;0,AVERAGE(Oct!X23,Nov!X23,Dec!X23),IF(Nov!$X$23&gt;0,AVERAGE(Nov!X23,Dec!X23),X23)))))))))))</f>
        <v>0</v>
      </c>
      <c r="Y28" s="22"/>
      <c r="AA28" s="31">
        <f>IF(Jan!$X$23&gt;0,AVERAGE(Jan!AA23,Feb!AA23,March!AA23,April!AA23,May!AA23,June!AA23,July!AA23,Aug!AA23,Sept!AA23,Oct!AA23,Nov!AA23,Dec!AA23),IF(Feb!$X$23&gt;0,AVERAGE(Feb!AA23,March!AA23,April!AA23,May!AA23,June!AA23,July!AA23,Aug!AA23,Sept!AA23,Oct!AA23,Nov!AA23,Dec!AA23),IF(March!$X$23&gt;0,AVERAGE(March!AA23,April!AA23,May!AA23,June!AA23,July!AA23,Aug!AA23,Sept!AA23,Oct!AA23,Nov!AA23,Dec!AA23),IF(April!$X$23&gt;0,AVERAGE(April!AA23,May!AA23,June!AA23,July!AA23,Aug!AA23,Sept!AA23,Oct!AA23,Nov!AA23,Dec!AA23),IF(May!$X$23&gt;0,AVERAGE(May!AA23,June!AA23,July!AA23,Aug!AA23,Sept!AA23,Oct!AA23,Nov!AA23,Dec!AA23),IF(June!$X$23&gt;0,AVERAGE(June!AA23,July!AA23,Aug!AA23,Sept!AA23,Oct!AA23,Nov!AA23,Dec!AA23),IF(July!$X$23&gt;0,AVERAGE(July!AA23,Aug!AA23,Sept!AA23,Oct!AA23,Nov!AA23,Dec!AA23),IF(Aug!$X$23&gt;0,AVERAGE(Aug!AA23,Sept!AA23,Oct!AA23,Nov!AA23,Dec!AA23),IF(Sept!$X$23&gt;0,AVERAGE(Sept!AA23,Oct!AA23,Nov!AA23,Dec!AA23),IF(Oct!$X$23&gt;0,AVERAGE(Oct!AA23,Nov!AA23,Dec!AA23),IF(Nov!$X$23&gt;0,AVERAGE(Nov!AA23,Dec!AA23),AA23)))))))))))</f>
        <v>0</v>
      </c>
    </row>
    <row r="29" spans="1:29">
      <c r="AA29" s="23"/>
    </row>
    <row r="30" spans="1:29">
      <c r="AB30" s="2"/>
    </row>
    <row r="31" spans="1:29">
      <c r="S31" s="10"/>
      <c r="T31" s="10"/>
      <c r="U31" s="10"/>
      <c r="V31" s="10"/>
      <c r="W31" s="10"/>
    </row>
    <row r="32" spans="1:29">
      <c r="S32" s="10"/>
      <c r="T32" s="10"/>
      <c r="U32" s="10"/>
      <c r="V32" s="10"/>
      <c r="W32" s="10"/>
    </row>
    <row r="33" spans="19:24">
      <c r="S33" s="10"/>
      <c r="T33" s="10"/>
      <c r="U33" s="10"/>
      <c r="V33" s="10"/>
      <c r="W33" s="10"/>
      <c r="X33" s="23"/>
    </row>
    <row r="49" spans="5:9">
      <c r="E49" s="3"/>
      <c r="F49" s="3"/>
      <c r="G49" s="3"/>
      <c r="H49" s="3"/>
      <c r="I49" s="3"/>
    </row>
  </sheetData>
  <mergeCells count="89">
    <mergeCell ref="T3:U3"/>
    <mergeCell ref="V3:W3"/>
    <mergeCell ref="B3:C3"/>
    <mergeCell ref="D3:E3"/>
    <mergeCell ref="F3:G3"/>
    <mergeCell ref="H3:I3"/>
    <mergeCell ref="J3:K3"/>
    <mergeCell ref="V24:W24"/>
    <mergeCell ref="T24:U24"/>
    <mergeCell ref="AA3:AA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3:M3"/>
    <mergeCell ref="N3:O3"/>
    <mergeCell ref="P3:Q3"/>
    <mergeCell ref="R3:S3"/>
    <mergeCell ref="T22:U22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J24:K24"/>
    <mergeCell ref="B24:C24"/>
    <mergeCell ref="D24:E24"/>
    <mergeCell ref="F24:G24"/>
    <mergeCell ref="H24:I24"/>
    <mergeCell ref="L25:M25"/>
    <mergeCell ref="B26:C26"/>
    <mergeCell ref="D26:E26"/>
    <mergeCell ref="F26:G26"/>
    <mergeCell ref="H26:I26"/>
    <mergeCell ref="J26:K26"/>
    <mergeCell ref="T26:U26"/>
    <mergeCell ref="V26:W26"/>
    <mergeCell ref="N25:O25"/>
    <mergeCell ref="P25:Q25"/>
    <mergeCell ref="R25:S25"/>
    <mergeCell ref="T25:U25"/>
    <mergeCell ref="V25:W25"/>
    <mergeCell ref="L27:M27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V28:W28"/>
    <mergeCell ref="N27:O27"/>
    <mergeCell ref="P27:Q27"/>
    <mergeCell ref="R27:S27"/>
    <mergeCell ref="T27:U27"/>
    <mergeCell ref="V27:W27"/>
    <mergeCell ref="L28:M28"/>
    <mergeCell ref="N28:O28"/>
    <mergeCell ref="P28:Q28"/>
    <mergeCell ref="R28:S28"/>
    <mergeCell ref="T28:U28"/>
  </mergeCells>
  <conditionalFormatting sqref="B27 D27 F27 H27 J27 L27 N27 P27 R27">
    <cfRule type="cellIs" dxfId="31" priority="20" operator="greaterThan">
      <formula>-0.0001</formula>
    </cfRule>
  </conditionalFormatting>
  <conditionalFormatting sqref="B27 D27 F27 H27 J27 L27 N27 P27 R27">
    <cfRule type="cellIs" dxfId="30" priority="19" operator="lessThan">
      <formula>0</formula>
    </cfRule>
  </conditionalFormatting>
  <conditionalFormatting sqref="B26 R26 P26 N26 L26 J26 H26 F26 D26">
    <cfRule type="cellIs" dxfId="29" priority="17" operator="equal">
      <formula>"YES"</formula>
    </cfRule>
    <cfRule type="cellIs" dxfId="28" priority="18" operator="equal">
      <formula>"NO"</formula>
    </cfRule>
  </conditionalFormatting>
  <conditionalFormatting sqref="X27">
    <cfRule type="cellIs" dxfId="27" priority="16" operator="greaterThan">
      <formula>-0.0001</formula>
    </cfRule>
  </conditionalFormatting>
  <conditionalFormatting sqref="X27">
    <cfRule type="cellIs" dxfId="26" priority="15" operator="lessThan">
      <formula>0</formula>
    </cfRule>
  </conditionalFormatting>
  <conditionalFormatting sqref="X26">
    <cfRule type="cellIs" dxfId="25" priority="13" operator="equal">
      <formula>"YES"</formula>
    </cfRule>
    <cfRule type="cellIs" dxfId="24" priority="14" operator="equal">
      <formula>"NO"</formula>
    </cfRule>
  </conditionalFormatting>
  <conditionalFormatting sqref="T26">
    <cfRule type="cellIs" dxfId="23" priority="11" operator="equal">
      <formula>"YES"</formula>
    </cfRule>
    <cfRule type="cellIs" dxfId="22" priority="12" operator="equal">
      <formula>"NO"</formula>
    </cfRule>
  </conditionalFormatting>
  <conditionalFormatting sqref="V26">
    <cfRule type="cellIs" dxfId="21" priority="9" operator="equal">
      <formula>"YES"</formula>
    </cfRule>
    <cfRule type="cellIs" dxfId="20" priority="10" operator="equal">
      <formula>"NO"</formula>
    </cfRule>
  </conditionalFormatting>
  <conditionalFormatting sqref="T27">
    <cfRule type="cellIs" dxfId="19" priority="8" operator="greaterThan">
      <formula>-0.0001</formula>
    </cfRule>
  </conditionalFormatting>
  <conditionalFormatting sqref="T27">
    <cfRule type="cellIs" dxfId="18" priority="7" operator="lessThan">
      <formula>0</formula>
    </cfRule>
  </conditionalFormatting>
  <conditionalFormatting sqref="V27">
    <cfRule type="cellIs" dxfId="17" priority="6" operator="greaterThan">
      <formula>-0.0001</formula>
    </cfRule>
  </conditionalFormatting>
  <conditionalFormatting sqref="V27">
    <cfRule type="cellIs" dxfId="16" priority="5" operator="lessThan">
      <formula>0</formula>
    </cfRule>
  </conditionalFormatting>
  <conditionalFormatting sqref="AA27">
    <cfRule type="cellIs" dxfId="15" priority="4" operator="greaterThan">
      <formula>-0.0001</formula>
    </cfRule>
  </conditionalFormatting>
  <conditionalFormatting sqref="AA27">
    <cfRule type="cellIs" dxfId="14" priority="3" operator="lessThan">
      <formula>0</formula>
    </cfRule>
  </conditionalFormatting>
  <conditionalFormatting sqref="AA26">
    <cfRule type="cellIs" dxfId="13" priority="1" operator="equal">
      <formula>"YES"</formula>
    </cfRule>
    <cfRule type="cellIs" dxfId="12" priority="2" operator="equal">
      <formula>"NO"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workbookViewId="0"/>
  </sheetViews>
  <sheetFormatPr baseColWidth="10" defaultColWidth="8.83203125" defaultRowHeight="14" x14ac:dyDescent="0"/>
  <cols>
    <col min="1" max="1" width="19.5" bestFit="1" customWidth="1"/>
    <col min="2" max="23" width="6.83203125" customWidth="1"/>
    <col min="24" max="24" width="10.5" customWidth="1"/>
    <col min="25" max="25" width="10.83203125" bestFit="1" customWidth="1"/>
    <col min="27" max="27" width="9.83203125" bestFit="1" customWidth="1"/>
  </cols>
  <sheetData>
    <row r="1" spans="1:27" ht="36" customHeight="1">
      <c r="A1" s="53" t="str">
        <f>Goals!B4&amp;" Year Summary To Date"</f>
        <v>2015 Year Summary To Date</v>
      </c>
      <c r="E1" s="113" t="s">
        <v>71</v>
      </c>
      <c r="F1" s="4"/>
    </row>
    <row r="2" spans="1:27">
      <c r="A2" s="27"/>
    </row>
    <row r="3" spans="1:27">
      <c r="A3" s="32" t="s">
        <v>50</v>
      </c>
      <c r="C3" s="90">
        <f>Goals!J6</f>
        <v>2600</v>
      </c>
      <c r="D3" s="90"/>
      <c r="F3" s="32" t="s">
        <v>51</v>
      </c>
      <c r="J3" s="90">
        <f ca="1">IF($D$19&gt;Goals!$B$4,Dec!AB$17,IF($B$19=12,Nov!AB$17,IF($B$19=11,Oct!AB$17,IF($B$19=10,Sept!AB$17,IF($B$19=9,Aug!AB$17,IF($B$19=8,July!AB$17,IF($B$19=7,June!AB$17,IF($B$19=6,May!AB$17,IF($B$19=5,April!AB$17,IF($B$19=4,March!AB$17,IF($B$19=3,Feb!AB$17,Jan!AB$17)))))))))))</f>
        <v>0</v>
      </c>
      <c r="K3" s="90"/>
    </row>
    <row r="5" spans="1:27" ht="15" thickBot="1"/>
    <row r="6" spans="1:27" ht="15" thickBot="1">
      <c r="B6" s="99" t="str">
        <f>Goals!B9</f>
        <v>Rent/Mortgage</v>
      </c>
      <c r="C6" s="95"/>
      <c r="D6" s="95" t="str">
        <f>Goals!D9</f>
        <v>Eating Out</v>
      </c>
      <c r="E6" s="95"/>
      <c r="F6" s="95" t="str">
        <f>Goals!F9</f>
        <v>Utilities</v>
      </c>
      <c r="G6" s="95"/>
      <c r="H6" s="95" t="str">
        <f>Goals!H9</f>
        <v>Transportation</v>
      </c>
      <c r="I6" s="95"/>
      <c r="J6" s="95" t="str">
        <f>Goals!J9</f>
        <v>Entertainment</v>
      </c>
      <c r="K6" s="95"/>
      <c r="L6" s="95" t="str">
        <f>Goals!L9</f>
        <v>Groceries</v>
      </c>
      <c r="M6" s="95"/>
      <c r="N6" s="95" t="str">
        <f>Goals!N9</f>
        <v>Kids</v>
      </c>
      <c r="O6" s="95"/>
      <c r="P6" s="95" t="str">
        <f>Goals!P9</f>
        <v>Shopping</v>
      </c>
      <c r="Q6" s="95"/>
      <c r="R6" s="95" t="str">
        <f>Goals!R9</f>
        <v>Travel</v>
      </c>
      <c r="S6" s="95"/>
      <c r="T6" s="95" t="str">
        <f>Goals!T9</f>
        <v>Misc.</v>
      </c>
      <c r="U6" s="95"/>
      <c r="V6" s="95" t="str">
        <f>Goals!V9</f>
        <v>Other</v>
      </c>
      <c r="W6" s="96"/>
      <c r="X6" s="49" t="s">
        <v>8</v>
      </c>
      <c r="Y6" s="50" t="s">
        <v>22</v>
      </c>
    </row>
    <row r="7" spans="1:27">
      <c r="A7" s="33" t="s">
        <v>53</v>
      </c>
      <c r="B7" s="100">
        <f>Goals!B11</f>
        <v>900</v>
      </c>
      <c r="C7" s="97"/>
      <c r="D7" s="97">
        <f>Goals!D11</f>
        <v>50</v>
      </c>
      <c r="E7" s="97"/>
      <c r="F7" s="97">
        <f>Goals!F11</f>
        <v>150</v>
      </c>
      <c r="G7" s="97"/>
      <c r="H7" s="97">
        <f>Goals!H11</f>
        <v>50</v>
      </c>
      <c r="I7" s="97"/>
      <c r="J7" s="97">
        <f>Goals!J11</f>
        <v>100</v>
      </c>
      <c r="K7" s="97"/>
      <c r="L7" s="97">
        <f>Goals!L11</f>
        <v>200</v>
      </c>
      <c r="M7" s="97"/>
      <c r="N7" s="97">
        <f>Goals!N11</f>
        <v>100</v>
      </c>
      <c r="O7" s="97"/>
      <c r="P7" s="97">
        <f>Goals!P11</f>
        <v>20</v>
      </c>
      <c r="Q7" s="97"/>
      <c r="R7" s="97">
        <f>Goals!R11</f>
        <v>25</v>
      </c>
      <c r="S7" s="97"/>
      <c r="T7" s="97">
        <f>Goals!T11</f>
        <v>20</v>
      </c>
      <c r="U7" s="97"/>
      <c r="V7" s="97">
        <f>Goals!V11</f>
        <v>50</v>
      </c>
      <c r="W7" s="98"/>
      <c r="X7" s="44">
        <f>SUM(B7:W7)</f>
        <v>1665</v>
      </c>
      <c r="Y7" s="47">
        <f>C3-X7</f>
        <v>935</v>
      </c>
    </row>
    <row r="8" spans="1:27">
      <c r="A8" s="33"/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3"/>
    </row>
    <row r="9" spans="1:27">
      <c r="A9" s="34" t="s">
        <v>48</v>
      </c>
      <c r="B9" s="101">
        <f ca="1">IF($D$19&gt;Goals!$B$4,Dec!B$28,IF($B$19=12,Nov!B$28,IF($B$19=11,Oct!B$28,IF($B$19=10,Sept!B$28,IF($B$19=9,Aug!B$28,IF($B$19=8,July!B$28,IF($B$19=7,June!B$28,IF($B$19=6,May!B$28,IF($B$19=5,April!B$28,IF($B$19=4,March!B$28,IF($B$19=3,Feb!B$28,Jan!B$28)))))))))))</f>
        <v>0</v>
      </c>
      <c r="C9" s="106"/>
      <c r="D9" s="105">
        <f ca="1">IF($D$19&gt;Goals!$B$4,Dec!D$28,IF($B$19=12,Nov!D$28,IF($B$19=11,Oct!D$28,IF($B$19=10,Sept!D$28,IF($B$19=9,Aug!D$28,IF($B$19=8,July!D$28,IF($B$19=7,June!D$28,IF($B$19=6,May!D$28,IF($B$19=5,April!D$28,IF($B$19=4,March!D$28,IF($B$19=3,Feb!D$28,Jan!D$28)))))))))))</f>
        <v>0</v>
      </c>
      <c r="E9" s="106"/>
      <c r="F9" s="105">
        <f ca="1">IF($D$19&gt;Goals!$B$4,Dec!F$28,IF($B$19=12,Nov!F$28,IF($B$19=11,Oct!F$28,IF($B$19=10,Sept!F$28,IF($B$19=9,Aug!F$28,IF($B$19=8,July!F$28,IF($B$19=7,June!F$28,IF($B$19=6,May!F$28,IF($B$19=5,April!F$28,IF($B$19=4,March!F$28,IF($B$19=3,Feb!F$28,Jan!F$28)))))))))))</f>
        <v>0</v>
      </c>
      <c r="G9" s="106"/>
      <c r="H9" s="105">
        <f ca="1">IF($D$19&gt;Goals!$B$4,Dec!H$28,IF($B$19=12,Nov!H$28,IF($B$19=11,Oct!H$28,IF($B$19=10,Sept!H$28,IF($B$19=9,Aug!H$28,IF($B$19=8,July!H$28,IF($B$19=7,June!H$28,IF($B$19=6,May!H$28,IF($B$19=5,April!H$28,IF($B$19=4,March!H$28,IF($B$19=3,Feb!H$28,Jan!H$28)))))))))))</f>
        <v>0</v>
      </c>
      <c r="I9" s="106"/>
      <c r="J9" s="105">
        <f ca="1">IF($D$19&gt;Goals!$B$4,Dec!J$28,IF($B$19=12,Nov!J$28,IF($B$19=11,Oct!J$28,IF($B$19=10,Sept!J$28,IF($B$19=9,Aug!J$28,IF($B$19=8,July!J$28,IF($B$19=7,June!J$28,IF($B$19=6,May!J$28,IF($B$19=5,April!J$28,IF($B$19=4,March!J$28,IF($B$19=3,Feb!J$28,Jan!J$28)))))))))))</f>
        <v>0</v>
      </c>
      <c r="K9" s="106"/>
      <c r="L9" s="105">
        <f ca="1">IF($D$19&gt;Goals!$B$4,Dec!L$28,IF($B$19=12,Nov!L$28,IF($B$19=11,Oct!L$28,IF($B$19=10,Sept!L$28,IF($B$19=9,Aug!L$28,IF($B$19=8,July!L$28,IF($B$19=7,June!L$28,IF($B$19=6,May!L$28,IF($B$19=5,April!L$28,IF($B$19=4,March!L$28,IF($B$19=3,Feb!L$28,Jan!L$28)))))))))))</f>
        <v>0</v>
      </c>
      <c r="M9" s="106"/>
      <c r="N9" s="105">
        <f ca="1">IF($D$19&gt;Goals!$B$4,Dec!N$28,IF($B$19=12,Nov!N$28,IF($B$19=11,Oct!N$28,IF($B$19=10,Sept!N$28,IF($B$19=9,Aug!N$28,IF($B$19=8,July!N$28,IF($B$19=7,June!N$28,IF($B$19=6,May!N$28,IF($B$19=5,April!N$28,IF($B$19=4,March!N$28,IF($B$19=3,Feb!N$28,Jan!N$28)))))))))))</f>
        <v>0</v>
      </c>
      <c r="O9" s="106"/>
      <c r="P9" s="105">
        <f ca="1">IF($D$19&gt;Goals!$B$4,Dec!P$28,IF($B$19=12,Nov!P$28,IF($B$19=11,Oct!P$28,IF($B$19=10,Sept!P$28,IF($B$19=9,Aug!P$28,IF($B$19=8,July!P$28,IF($B$19=7,June!P$28,IF($B$19=6,May!P$28,IF($B$19=5,April!P$28,IF($B$19=4,March!P$28,IF($B$19=3,Feb!P$28,Jan!P$28)))))))))))</f>
        <v>0</v>
      </c>
      <c r="Q9" s="106"/>
      <c r="R9" s="105">
        <f ca="1">IF($D$19&gt;Goals!$B$4,Dec!R$28,IF($B$19=12,Nov!R$28,IF($B$19=11,Oct!R$28,IF($B$19=10,Sept!R$28,IF($B$19=9,Aug!R$28,IF($B$19=8,July!R$28,IF($B$19=7,June!R$28,IF($B$19=6,May!R$28,IF($B$19=5,April!R$28,IF($B$19=4,March!R$28,IF($B$19=3,Feb!R$28,Jan!R$28)))))))))))</f>
        <v>0</v>
      </c>
      <c r="S9" s="106"/>
      <c r="T9" s="105">
        <f ca="1">IF($D$19&gt;Goals!$B$4,Dec!T$28,IF($B$19=12,Nov!T$28,IF($B$19=11,Oct!T$28,IF($B$19=10,Sept!T$28,IF($B$19=9,Aug!T$28,IF($B$19=8,July!T$28,IF($B$19=7,June!T$28,IF($B$19=6,May!T$28,IF($B$19=5,April!T$28,IF($B$19=4,March!T$28,IF($B$19=3,Feb!T$28,Jan!T$28)))))))))))</f>
        <v>0</v>
      </c>
      <c r="U9" s="106"/>
      <c r="V9" s="105">
        <f ca="1">IF($D$19&gt;Goals!$B$4,Dec!V$28,IF($B$19=12,Nov!V$28,IF($B$19=11,Oct!V$28,IF($B$19=10,Sept!V$28,IF($B$19=9,Aug!V$28,IF($B$19=8,July!V$28,IF($B$19=7,June!V$28,IF($B$19=6,May!V$28,IF($B$19=5,April!V$28,IF($B$19=4,March!V$28,IF($B$19=3,Feb!V$28,Jan!V$28)))))))))))</f>
        <v>0</v>
      </c>
      <c r="W9" s="103"/>
      <c r="X9" s="44">
        <f ca="1">SUM(B9:W9)</f>
        <v>0</v>
      </c>
      <c r="Y9" s="47">
        <f ca="1">J3-X9</f>
        <v>0</v>
      </c>
      <c r="AA9" s="52"/>
    </row>
    <row r="10" spans="1:27">
      <c r="A10" s="33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</row>
    <row r="11" spans="1:27">
      <c r="A11" s="3" t="s">
        <v>30</v>
      </c>
      <c r="B11" s="108" t="str">
        <f ca="1">IF(B12&lt;0,"NO","YES")</f>
        <v>YES</v>
      </c>
      <c r="C11" s="92"/>
      <c r="D11" s="92" t="str">
        <f ca="1">IF(D12&lt;0,"NO","YES")</f>
        <v>YES</v>
      </c>
      <c r="E11" s="92"/>
      <c r="F11" s="92" t="str">
        <f ca="1">IF(F12&lt;0,"NO","YES")</f>
        <v>YES</v>
      </c>
      <c r="G11" s="92"/>
      <c r="H11" s="92" t="str">
        <f ca="1">IF(H12&lt;0,"NO","YES")</f>
        <v>YES</v>
      </c>
      <c r="I11" s="92"/>
      <c r="J11" s="92" t="str">
        <f ca="1">IF(J12&lt;0,"NO","YES")</f>
        <v>YES</v>
      </c>
      <c r="K11" s="92"/>
      <c r="L11" s="92" t="str">
        <f ca="1">IF(L12&lt;0,"NO","YES")</f>
        <v>YES</v>
      </c>
      <c r="M11" s="92"/>
      <c r="N11" s="92" t="str">
        <f ca="1">IF(N12&lt;0,"NO","YES")</f>
        <v>YES</v>
      </c>
      <c r="O11" s="92"/>
      <c r="P11" s="92" t="str">
        <f ca="1">IF(P12&lt;0,"NO","YES")</f>
        <v>YES</v>
      </c>
      <c r="Q11" s="92"/>
      <c r="R11" s="92" t="str">
        <f ca="1">IF(R12&lt;0,"NO","YES")</f>
        <v>YES</v>
      </c>
      <c r="S11" s="92"/>
      <c r="T11" s="92" t="str">
        <f ca="1">IF(T12&lt;0,"NO","YES")</f>
        <v>YES</v>
      </c>
      <c r="U11" s="92"/>
      <c r="V11" s="92" t="str">
        <f ca="1">IF(V12&lt;0,"NO","YES")</f>
        <v>YES</v>
      </c>
      <c r="W11" s="104"/>
      <c r="X11" s="45" t="str">
        <f ca="1">IF(X12&lt;0,"NO","YES")</f>
        <v>YES</v>
      </c>
      <c r="Y11" s="48" t="str">
        <f ca="1">IF(Y12&lt;0,"NO","YES")</f>
        <v>NO</v>
      </c>
    </row>
    <row r="12" spans="1:27">
      <c r="A12" s="3" t="s">
        <v>12</v>
      </c>
      <c r="B12" s="107">
        <f ca="1">B7-B9</f>
        <v>900</v>
      </c>
      <c r="C12" s="83"/>
      <c r="D12" s="83">
        <f t="shared" ref="D12" ca="1" si="0">D7-D9</f>
        <v>50</v>
      </c>
      <c r="E12" s="83"/>
      <c r="F12" s="83">
        <f t="shared" ref="F12" ca="1" si="1">F7-F9</f>
        <v>150</v>
      </c>
      <c r="G12" s="83"/>
      <c r="H12" s="83">
        <f t="shared" ref="H12" ca="1" si="2">H7-H9</f>
        <v>50</v>
      </c>
      <c r="I12" s="83"/>
      <c r="J12" s="83">
        <f t="shared" ref="J12" ca="1" si="3">J7-J9</f>
        <v>100</v>
      </c>
      <c r="K12" s="83"/>
      <c r="L12" s="83">
        <f t="shared" ref="L12" ca="1" si="4">L7-L9</f>
        <v>200</v>
      </c>
      <c r="M12" s="83"/>
      <c r="N12" s="83">
        <f t="shared" ref="N12" ca="1" si="5">N7-N9</f>
        <v>100</v>
      </c>
      <c r="O12" s="83"/>
      <c r="P12" s="83">
        <f t="shared" ref="P12" ca="1" si="6">P7-P9</f>
        <v>20</v>
      </c>
      <c r="Q12" s="83"/>
      <c r="R12" s="83">
        <f t="shared" ref="R12" ca="1" si="7">R7-R9</f>
        <v>25</v>
      </c>
      <c r="S12" s="83"/>
      <c r="T12" s="83">
        <f t="shared" ref="T12" ca="1" si="8">T7-T9</f>
        <v>20</v>
      </c>
      <c r="U12" s="83"/>
      <c r="V12" s="83">
        <f t="shared" ref="V12" ca="1" si="9">V7-V9</f>
        <v>50</v>
      </c>
      <c r="W12" s="109"/>
      <c r="X12" s="43">
        <f ca="1">X7-X9</f>
        <v>1665</v>
      </c>
      <c r="Y12" s="46">
        <f ca="1">Y9-Y7</f>
        <v>-935</v>
      </c>
    </row>
    <row r="13" spans="1:27">
      <c r="A13" s="3"/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3"/>
    </row>
    <row r="14" spans="1:27">
      <c r="A14" s="34" t="s">
        <v>47</v>
      </c>
      <c r="B14" s="101">
        <f ca="1">IF(Jan!$X$23&gt;0,IF($D$19&gt;Goals!$B$4,B9*12,B9*($B$19-1)),IF(Feb!$X$23&gt;0,IF($D$19&gt;Goals!$B$4,B9*11,B9*($B$19-2)),IF(March!$X$23&gt;0,IF($D$19&gt;Goals!$B$4,B9*10,B9*($B$19-3)),IF(April!$X$23&gt;0,IF($D$19&gt;Goals!$B$4,B9*9,B9*($B$19-4)),IF(May!$X$23&gt;0,IF($D$19&gt;Goals!$B$4,B9*8,B9*($B$19-5)),IF(June!$X$23&gt;0,IF($D$19&gt;Goals!$B$4,B9*7,B9*($B$19-6)),IF(July!$X$23&gt;0,IF($D$19&gt;Goals!$B$4,B9*6,B9*($B$19-7)),IF(Aug!$X$23&gt;0,IF($D$19&gt;Goals!$B$4,B9*5,B9*($B$19-8)),IF(Sept!$X$23&gt;0,IF($D$19&gt;Goals!$B$4,B9*4,B9*($B$19-9)),IF(Oct!$X$23&gt;0,IF($D$19&gt;Goals!$B$4,B9*3,B9*($B$19-10)),IF(Nov!$X$23&gt;0,IF($D$19&gt;Goals!$B$4,B9*2,B9*($B$19-11)),B9)))))))))))</f>
        <v>0</v>
      </c>
      <c r="C14" s="102"/>
      <c r="D14" s="83">
        <f ca="1">IF(Jan!$X$23&gt;0,IF($D$19&gt;Goals!$B$4,D9*12,D9*($B$19-1)),IF(Feb!$X$23&gt;0,IF($D$19&gt;Goals!$B$4,D9*11,D9*($B$19-2)),IF(March!$X$23&gt;0,IF($D$19&gt;Goals!$B$4,D9*10,D9*($B$19-3)),IF(April!$X$23&gt;0,IF($D$19&gt;Goals!$B$4,D9*9,D9*($B$19-4)),IF(May!$X$23&gt;0,IF($D$19&gt;Goals!$B$4,D9*8,D9*($B$19-5)),IF(June!$X$23&gt;0,IF($D$19&gt;Goals!$B$4,D9*7,D9*($B$19-6)),IF(July!$X$23&gt;0,IF($D$19&gt;Goals!$B$4,D9*6,D9*($B$19-7)),IF(Aug!$X$23&gt;0,IF($D$19&gt;Goals!$B$4,D9*5,D9*($B$19-8)),IF(Sept!$X$23&gt;0,IF($D$19&gt;Goals!$B$4,D9*4,D9*($B$19-9)),IF(Oct!$X$23&gt;0,IF($D$19&gt;Goals!$B$4,D9*3,D9*($B$19-10)),IF(Nov!$X$23&gt;0,IF($D$19&gt;Goals!$B$4,D9*2,D9*($B$19-11)),D9)))))))))))</f>
        <v>0</v>
      </c>
      <c r="E14" s="83"/>
      <c r="F14" s="83">
        <f ca="1">IF(Jan!$X$23&gt;0,IF($D$19&gt;Goals!$B$4,F9*12,F9*($B$19-1)),IF(Feb!$X$23&gt;0,IF($D$19&gt;Goals!$B$4,F9*11,F9*($B$19-2)),IF(March!$X$23&gt;0,IF($D$19&gt;Goals!$B$4,F9*10,F9*($B$19-3)),IF(April!$X$23&gt;0,IF($D$19&gt;Goals!$B$4,F9*9,F9*($B$19-4)),IF(May!$X$23&gt;0,IF($D$19&gt;Goals!$B$4,F9*8,F9*($B$19-5)),IF(June!$X$23&gt;0,IF($D$19&gt;Goals!$B$4,F9*7,F9*($B$19-6)),IF(July!$X$23&gt;0,IF($D$19&gt;Goals!$B$4,F9*6,F9*($B$19-7)),IF(Aug!$X$23&gt;0,IF($D$19&gt;Goals!$B$4,F9*5,F9*($B$19-8)),IF(Sept!$X$23&gt;0,IF($D$19&gt;Goals!$B$4,F9*4,F9*($B$19-9)),IF(Oct!$X$23&gt;0,IF($D$19&gt;Goals!$B$4,F9*3,F9*($B$19-10)),IF(Nov!$X$23&gt;0,IF($D$19&gt;Goals!$B$4,F9*2,F9*($B$19-11)),F9)))))))))))</f>
        <v>0</v>
      </c>
      <c r="G14" s="83"/>
      <c r="H14" s="83">
        <f ca="1">IF(Jan!$X$23&gt;0,IF($D$19&gt;Goals!$B$4,H9*12,H9*($B$19-1)),IF(Feb!$X$23&gt;0,IF($D$19&gt;Goals!$B$4,H9*11,H9*($B$19-2)),IF(March!$X$23&gt;0,IF($D$19&gt;Goals!$B$4,H9*10,H9*($B$19-3)),IF(April!$X$23&gt;0,IF($D$19&gt;Goals!$B$4,H9*9,H9*($B$19-4)),IF(May!$X$23&gt;0,IF($D$19&gt;Goals!$B$4,H9*8,H9*($B$19-5)),IF(June!$X$23&gt;0,IF($D$19&gt;Goals!$B$4,H9*7,H9*($B$19-6)),IF(July!$X$23&gt;0,IF($D$19&gt;Goals!$B$4,H9*6,H9*($B$19-7)),IF(Aug!$X$23&gt;0,IF($D$19&gt;Goals!$B$4,H9*5,H9*($B$19-8)),IF(Sept!$X$23&gt;0,IF($D$19&gt;Goals!$B$4,H9*4,H9*($B$19-9)),IF(Oct!$X$23&gt;0,IF($D$19&gt;Goals!$B$4,H9*3,H9*($B$19-10)),IF(Nov!$X$23&gt;0,IF($D$19&gt;Goals!$B$4,H9*2,H9*($B$19-11)),H9)))))))))))</f>
        <v>0</v>
      </c>
      <c r="I14" s="83"/>
      <c r="J14" s="83">
        <f ca="1">IF(Jan!$X$23&gt;0,IF($D$19&gt;Goals!$B$4,J9*12,J9*($B$19-1)),IF(Feb!$X$23&gt;0,IF($D$19&gt;Goals!$B$4,J9*11,J9*($B$19-2)),IF(March!$X$23&gt;0,IF($D$19&gt;Goals!$B$4,J9*10,J9*($B$19-3)),IF(April!$X$23&gt;0,IF($D$19&gt;Goals!$B$4,J9*9,J9*($B$19-4)),IF(May!$X$23&gt;0,IF($D$19&gt;Goals!$B$4,J9*8,J9*($B$19-5)),IF(June!$X$23&gt;0,IF($D$19&gt;Goals!$B$4,J9*7,J9*($B$19-6)),IF(July!$X$23&gt;0,IF($D$19&gt;Goals!$B$4,J9*6,J9*($B$19-7)),IF(Aug!$X$23&gt;0,IF($D$19&gt;Goals!$B$4,J9*5,J9*($B$19-8)),IF(Sept!$X$23&gt;0,IF($D$19&gt;Goals!$B$4,J9*4,J9*($B$19-9)),IF(Oct!$X$23&gt;0,IF($D$19&gt;Goals!$B$4,J9*3,J9*($B$19-10)),IF(Nov!$X$23&gt;0,IF($D$19&gt;Goals!$B$4,J9*2,J9*($B$19-11)),J9)))))))))))</f>
        <v>0</v>
      </c>
      <c r="K14" s="83"/>
      <c r="L14" s="83">
        <f ca="1">IF(Jan!$X$23&gt;0,IF($D$19&gt;Goals!$B$4,L9*12,L9*($B$19-1)),IF(Feb!$X$23&gt;0,IF($D$19&gt;Goals!$B$4,L9*11,L9*($B$19-2)),IF(March!$X$23&gt;0,IF($D$19&gt;Goals!$B$4,L9*10,L9*($B$19-3)),IF(April!$X$23&gt;0,IF($D$19&gt;Goals!$B$4,L9*9,L9*($B$19-4)),IF(May!$X$23&gt;0,IF($D$19&gt;Goals!$B$4,L9*8,L9*($B$19-5)),IF(June!$X$23&gt;0,IF($D$19&gt;Goals!$B$4,L9*7,L9*($B$19-6)),IF(July!$X$23&gt;0,IF($D$19&gt;Goals!$B$4,L9*6,L9*($B$19-7)),IF(Aug!$X$23&gt;0,IF($D$19&gt;Goals!$B$4,L9*5,L9*($B$19-8)),IF(Sept!$X$23&gt;0,IF($D$19&gt;Goals!$B$4,L9*4,L9*($B$19-9)),IF(Oct!$X$23&gt;0,IF($D$19&gt;Goals!$B$4,L9*3,L9*($B$19-10)),IF(Nov!$X$23&gt;0,IF($D$19&gt;Goals!$B$4,L9*2,L9*($B$19-11)),L9)))))))))))</f>
        <v>0</v>
      </c>
      <c r="M14" s="83"/>
      <c r="N14" s="83">
        <f ca="1">IF(Jan!$X$23&gt;0,IF($D$19&gt;Goals!$B$4,N9*12,N9*($B$19-1)),IF(Feb!$X$23&gt;0,IF($D$19&gt;Goals!$B$4,N9*11,N9*($B$19-2)),IF(March!$X$23&gt;0,IF($D$19&gt;Goals!$B$4,N9*10,N9*($B$19-3)),IF(April!$X$23&gt;0,IF($D$19&gt;Goals!$B$4,N9*9,N9*($B$19-4)),IF(May!$X$23&gt;0,IF($D$19&gt;Goals!$B$4,N9*8,N9*($B$19-5)),IF(June!$X$23&gt;0,IF($D$19&gt;Goals!$B$4,N9*7,N9*($B$19-6)),IF(July!$X$23&gt;0,IF($D$19&gt;Goals!$B$4,N9*6,N9*($B$19-7)),IF(Aug!$X$23&gt;0,IF($D$19&gt;Goals!$B$4,N9*5,N9*($B$19-8)),IF(Sept!$X$23&gt;0,IF($D$19&gt;Goals!$B$4,N9*4,N9*($B$19-9)),IF(Oct!$X$23&gt;0,IF($D$19&gt;Goals!$B$4,N9*3,N9*($B$19-10)),IF(Nov!$X$23&gt;0,IF($D$19&gt;Goals!$B$4,N9*2,N9*($B$19-11)),N9)))))))))))</f>
        <v>0</v>
      </c>
      <c r="O14" s="83"/>
      <c r="P14" s="83">
        <f ca="1">IF(Jan!$X$23&gt;0,IF($D$19&gt;Goals!$B$4,P9*12,P9*($B$19-1)),IF(Feb!$X$23&gt;0,IF($D$19&gt;Goals!$B$4,P9*11,P9*($B$19-2)),IF(March!$X$23&gt;0,IF($D$19&gt;Goals!$B$4,P9*10,P9*($B$19-3)),IF(April!$X$23&gt;0,IF($D$19&gt;Goals!$B$4,P9*9,P9*($B$19-4)),IF(May!$X$23&gt;0,IF($D$19&gt;Goals!$B$4,P9*8,P9*($B$19-5)),IF(June!$X$23&gt;0,IF($D$19&gt;Goals!$B$4,P9*7,P9*($B$19-6)),IF(July!$X$23&gt;0,IF($D$19&gt;Goals!$B$4,P9*6,P9*($B$19-7)),IF(Aug!$X$23&gt;0,IF($D$19&gt;Goals!$B$4,P9*5,P9*($B$19-8)),IF(Sept!$X$23&gt;0,IF($D$19&gt;Goals!$B$4,P9*4,P9*($B$19-9)),IF(Oct!$X$23&gt;0,IF($D$19&gt;Goals!$B$4,P9*3,P9*($B$19-10)),IF(Nov!$X$23&gt;0,IF($D$19&gt;Goals!$B$4,P9*2,P9*($B$19-11)),P9)))))))))))</f>
        <v>0</v>
      </c>
      <c r="Q14" s="83"/>
      <c r="R14" s="83">
        <f ca="1">IF(Jan!$X$23&gt;0,IF($D$19&gt;Goals!$B$4,R9*12,R9*($B$19-1)),IF(Feb!$X$23&gt;0,IF($D$19&gt;Goals!$B$4,R9*11,R9*($B$19-2)),IF(March!$X$23&gt;0,IF($D$19&gt;Goals!$B$4,R9*10,R9*($B$19-3)),IF(April!$X$23&gt;0,IF($D$19&gt;Goals!$B$4,R9*9,R9*($B$19-4)),IF(May!$X$23&gt;0,IF($D$19&gt;Goals!$B$4,R9*8,R9*($B$19-5)),IF(June!$X$23&gt;0,IF($D$19&gt;Goals!$B$4,R9*7,R9*($B$19-6)),IF(July!$X$23&gt;0,IF($D$19&gt;Goals!$B$4,R9*6,R9*($B$19-7)),IF(Aug!$X$23&gt;0,IF($D$19&gt;Goals!$B$4,R9*5,R9*($B$19-8)),IF(Sept!$X$23&gt;0,IF($D$19&gt;Goals!$B$4,R9*4,R9*($B$19-9)),IF(Oct!$X$23&gt;0,IF($D$19&gt;Goals!$B$4,R9*3,R9*($B$19-10)),IF(Nov!$X$23&gt;0,IF($D$19&gt;Goals!$B$4,R9*2,R9*($B$19-11)),R9)))))))))))</f>
        <v>0</v>
      </c>
      <c r="S14" s="83"/>
      <c r="T14" s="83">
        <f ca="1">IF(Jan!$X$23&gt;0,IF($D$19&gt;Goals!$B$4,T9*12,T9*($B$19-1)),IF(Feb!$X$23&gt;0,IF($D$19&gt;Goals!$B$4,T9*11,T9*($B$19-2)),IF(March!$X$23&gt;0,IF($D$19&gt;Goals!$B$4,T9*10,T9*($B$19-3)),IF(April!$X$23&gt;0,IF($D$19&gt;Goals!$B$4,T9*9,T9*($B$19-4)),IF(May!$X$23&gt;0,IF($D$19&gt;Goals!$B$4,T9*8,T9*($B$19-5)),IF(June!$X$23&gt;0,IF($D$19&gt;Goals!$B$4,T9*7,T9*($B$19-6)),IF(July!$X$23&gt;0,IF($D$19&gt;Goals!$B$4,T9*6,T9*($B$19-7)),IF(Aug!$X$23&gt;0,IF($D$19&gt;Goals!$B$4,T9*5,T9*($B$19-8)),IF(Sept!$X$23&gt;0,IF($D$19&gt;Goals!$B$4,T9*4,T9*($B$19-9)),IF(Oct!$X$23&gt;0,IF($D$19&gt;Goals!$B$4,T9*3,T9*($B$19-10)),IF(Nov!$X$23&gt;0,IF($D$19&gt;Goals!$B$4,T9*2,T9*($B$19-11)),T9)))))))))))</f>
        <v>0</v>
      </c>
      <c r="U14" s="83"/>
      <c r="V14" s="102">
        <f ca="1">IF(Jan!$X$23&gt;0,IF($D$19&gt;Goals!$B$4,V9*12,V9*($B$19-1)),IF(Feb!$X$23&gt;0,IF($D$19&gt;Goals!$B$4,V9*11,V9*($B$19-2)),IF(March!$X$23&gt;0,IF($D$19&gt;Goals!$B$4,V9*10,V9*($B$19-3)),IF(April!$X$23&gt;0,IF($D$19&gt;Goals!$B$4,V9*9,V9*($B$19-4)),IF(May!$X$23&gt;0,IF($D$19&gt;Goals!$B$4,V9*8,V9*($B$19-5)),IF(June!$X$23&gt;0,IF($D$19&gt;Goals!$B$4,V9*7,V9*($B$19-6)),IF(July!$X$23&gt;0,IF($D$19&gt;Goals!$B$4,V9*6,V9*($B$19-7)),IF(Aug!$X$23&gt;0,IF($D$19&gt;Goals!$B$4,V9*5,V9*($B$19-8)),IF(Sept!$X$23&gt;0,IF($D$19&gt;Goals!$B$4,V9*4,V9*($B$19-9)),IF(Oct!$X$23&gt;0,IF($D$19&gt;Goals!$B$4,V9*3,V9*($B$19-10)),IF(Nov!$X$23&gt;0,IF($D$19&gt;Goals!$B$4,V9*2,V9*($B$19-11)),V9)))))))))))</f>
        <v>0</v>
      </c>
      <c r="W14" s="102"/>
      <c r="X14" s="44">
        <f ca="1">SUM(B14:W14)</f>
        <v>0</v>
      </c>
      <c r="Y14" s="47">
        <f ca="1">IF(Jan!$X$23&gt;0,IF($D$19&gt;Goals!$B$4,Y9*12,Y9*($B$19-1)),IF(Feb!$X$23&gt;0,IF($D$19&gt;Goals!$B$4,Y9*11,Y9*($B$19-2)),IF(March!$X$23&gt;0,IF($D$19&gt;Goals!$B$4,Y9*10,Y9*($B$19-3)),IF(April!$X$23&gt;0,IF($D$19&gt;Goals!$B$4,Y9*9,Y9*($B$19-4)),IF(May!$X$23&gt;0,IF($D$19&gt;Goals!$B$4,Y9*8,Y9*($B$19-5)),IF(June!$X$23&gt;0,IF($D$19&gt;Goals!$B$4,Y9*7,Y9*($B$19-6)),IF(July!$X$23&gt;0,IF($D$19&gt;Goals!$B$4,Y9*6,Y9*($B$19-7)),IF(Aug!$X$23&gt;0,IF($D$19&gt;Goals!$B$4,Y9*5,Y9*($B$19-8)),IF(Sept!$X$23&gt;0,IF($D$19&gt;Goals!$B$4,Y9*4,Y9*($B$19-9)),IF(Oct!$X$23&gt;0,IF($D$19&gt;Goals!$B$4,Y9*3,Y9*($B$19-10)),IF(Nov!$X$23&gt;0,IF($D$19&gt;Goals!$B$4,Y9*2,Y9*($B$19-11)),Y9)))))))))))</f>
        <v>0</v>
      </c>
    </row>
    <row r="15" spans="1:27" ht="15" thickBot="1">
      <c r="A15" s="24"/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2"/>
    </row>
    <row r="18" spans="1:4">
      <c r="A18" t="s">
        <v>69</v>
      </c>
      <c r="B18" t="s">
        <v>14</v>
      </c>
      <c r="C18" t="s">
        <v>15</v>
      </c>
      <c r="D18" t="s">
        <v>16</v>
      </c>
    </row>
    <row r="19" spans="1:4">
      <c r="A19" s="28">
        <f ca="1">NOW()</f>
        <v>42226.951145254628</v>
      </c>
      <c r="B19">
        <f ca="1">MONTH(A19)</f>
        <v>8</v>
      </c>
      <c r="C19">
        <f ca="1">DAY(A19)</f>
        <v>10</v>
      </c>
      <c r="D19">
        <f ca="1">YEAR(A19)</f>
        <v>2015</v>
      </c>
    </row>
  </sheetData>
  <mergeCells count="72">
    <mergeCell ref="J14:K14"/>
    <mergeCell ref="B13:Y13"/>
    <mergeCell ref="B15:Y15"/>
    <mergeCell ref="B14:C14"/>
    <mergeCell ref="D14:E14"/>
    <mergeCell ref="F14:G14"/>
    <mergeCell ref="H14:I14"/>
    <mergeCell ref="T14:U14"/>
    <mergeCell ref="V14:W14"/>
    <mergeCell ref="T12:U12"/>
    <mergeCell ref="V12:W12"/>
    <mergeCell ref="L14:M14"/>
    <mergeCell ref="N14:O14"/>
    <mergeCell ref="P14:Q14"/>
    <mergeCell ref="R14:S14"/>
    <mergeCell ref="L12:M12"/>
    <mergeCell ref="N12:O12"/>
    <mergeCell ref="P12:Q12"/>
    <mergeCell ref="R12:S12"/>
    <mergeCell ref="F11:G11"/>
    <mergeCell ref="H11:I11"/>
    <mergeCell ref="J11:K11"/>
    <mergeCell ref="B9:C9"/>
    <mergeCell ref="D9:E9"/>
    <mergeCell ref="F9:G9"/>
    <mergeCell ref="H9:I9"/>
    <mergeCell ref="J9:K9"/>
    <mergeCell ref="B12:C12"/>
    <mergeCell ref="D12:E12"/>
    <mergeCell ref="F12:G12"/>
    <mergeCell ref="H12:I12"/>
    <mergeCell ref="J12:K12"/>
    <mergeCell ref="B8:Y8"/>
    <mergeCell ref="B10:Y10"/>
    <mergeCell ref="L11:M11"/>
    <mergeCell ref="N11:O11"/>
    <mergeCell ref="P11:Q11"/>
    <mergeCell ref="R11:S11"/>
    <mergeCell ref="T11:U11"/>
    <mergeCell ref="V11:W11"/>
    <mergeCell ref="L9:M9"/>
    <mergeCell ref="N9:O9"/>
    <mergeCell ref="P9:Q9"/>
    <mergeCell ref="R9:S9"/>
    <mergeCell ref="T9:U9"/>
    <mergeCell ref="V9:W9"/>
    <mergeCell ref="B11:C11"/>
    <mergeCell ref="D11:E11"/>
    <mergeCell ref="J6:K6"/>
    <mergeCell ref="J3:K3"/>
    <mergeCell ref="B7:C7"/>
    <mergeCell ref="D7:E7"/>
    <mergeCell ref="F7:G7"/>
    <mergeCell ref="H7:I7"/>
    <mergeCell ref="J7:K7"/>
    <mergeCell ref="C3:D3"/>
    <mergeCell ref="B6:C6"/>
    <mergeCell ref="D6:E6"/>
    <mergeCell ref="F6:G6"/>
    <mergeCell ref="H6:I6"/>
    <mergeCell ref="V6:W6"/>
    <mergeCell ref="L7:M7"/>
    <mergeCell ref="N7:O7"/>
    <mergeCell ref="P7:Q7"/>
    <mergeCell ref="R7:S7"/>
    <mergeCell ref="T7:U7"/>
    <mergeCell ref="V7:W7"/>
    <mergeCell ref="L6:M6"/>
    <mergeCell ref="N6:O6"/>
    <mergeCell ref="P6:Q6"/>
    <mergeCell ref="R6:S6"/>
    <mergeCell ref="T6:U6"/>
  </mergeCells>
  <conditionalFormatting sqref="B12 D12 F12 H12 J12 L12 N12 P12 R12 T12 V12">
    <cfRule type="cellIs" dxfId="11" priority="20" operator="greaterThan">
      <formula>-0.0001</formula>
    </cfRule>
  </conditionalFormatting>
  <conditionalFormatting sqref="B12 D12 F12 H12 J12 L12 N12 P12 R12 T12 V12">
    <cfRule type="cellIs" dxfId="10" priority="19" operator="lessThan">
      <formula>0</formula>
    </cfRule>
  </conditionalFormatting>
  <conditionalFormatting sqref="B11 R11 P11 N11 L11 J11 H11 F11 D11">
    <cfRule type="cellIs" dxfId="9" priority="17" operator="equal">
      <formula>"YES"</formula>
    </cfRule>
    <cfRule type="cellIs" dxfId="8" priority="18" operator="equal">
      <formula>"NO"</formula>
    </cfRule>
  </conditionalFormatting>
  <conditionalFormatting sqref="X12:Y12">
    <cfRule type="cellIs" dxfId="7" priority="16" operator="greaterThan">
      <formula>-0.0001</formula>
    </cfRule>
  </conditionalFormatting>
  <conditionalFormatting sqref="X12:Y12">
    <cfRule type="cellIs" dxfId="6" priority="15" operator="lessThan">
      <formula>0</formula>
    </cfRule>
  </conditionalFormatting>
  <conditionalFormatting sqref="X11:Y11">
    <cfRule type="cellIs" dxfId="5" priority="13" operator="equal">
      <formula>"YES"</formula>
    </cfRule>
    <cfRule type="cellIs" dxfId="4" priority="14" operator="equal">
      <formula>"NO"</formula>
    </cfRule>
  </conditionalFormatting>
  <conditionalFormatting sqref="T11">
    <cfRule type="cellIs" dxfId="3" priority="11" operator="equal">
      <formula>"YES"</formula>
    </cfRule>
    <cfRule type="cellIs" dxfId="2" priority="12" operator="equal">
      <formula>"NO"</formula>
    </cfRule>
  </conditionalFormatting>
  <conditionalFormatting sqref="V11">
    <cfRule type="cellIs" dxfId="1" priority="9" operator="equal">
      <formula>"YES"</formula>
    </cfRule>
    <cfRule type="cellIs" dxfId="0" priority="10" operator="equal">
      <formula>"NO"</formula>
    </cfRule>
  </conditionalFormatting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Goals</vt:lpstr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YearSummary</vt:lpstr>
    </vt:vector>
  </TitlesOfParts>
  <Company>Fehr &amp; Peers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mhawkins</dc:creator>
  <cp:lastModifiedBy>Mike Hawkins</cp:lastModifiedBy>
  <dcterms:created xsi:type="dcterms:W3CDTF">2013-08-06T02:28:19Z</dcterms:created>
  <dcterms:modified xsi:type="dcterms:W3CDTF">2015-08-11T01:49:39Z</dcterms:modified>
</cp:coreProperties>
</file>